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ntonio.ruizv\Desktop\TOÑO\Ejercicio 2020\SIPOT 2020\U006\4to. Trimestre\"/>
    </mc:Choice>
  </mc:AlternateContent>
  <bookViews>
    <workbookView xWindow="-120" yWindow="-120" windowWidth="29040" windowHeight="15840"/>
  </bookViews>
  <sheets>
    <sheet name="Integración para Publicación" sheetId="1" r:id="rId1"/>
  </sheets>
  <externalReferences>
    <externalReference r:id="rId2"/>
  </externalReferences>
  <definedNames>
    <definedName name="_xlnm._FilterDatabase" localSheetId="0" hidden="1">'Integración para Publicación'!$A$9:$M$83</definedName>
    <definedName name="_xlnm.Print_Area" localSheetId="0">'Integración para Publicación'!$A$1:$L$85</definedName>
    <definedName name="m2obra">[1]Hoja1!$B$1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0" i="1" l="1"/>
  <c r="H70" i="1"/>
  <c r="I17" i="1"/>
  <c r="I26" i="1"/>
  <c r="I83" i="1" l="1"/>
  <c r="H83" i="1"/>
  <c r="G83" i="1"/>
  <c r="I75" i="1" l="1"/>
  <c r="I35" i="1"/>
  <c r="G70" i="1" l="1"/>
  <c r="G45" i="1"/>
  <c r="H45" i="1"/>
  <c r="F70" i="1" l="1"/>
  <c r="E45" i="1" l="1"/>
  <c r="E70" i="1"/>
  <c r="E71" i="1" l="1"/>
  <c r="J54" i="1"/>
  <c r="K54" i="1" s="1"/>
  <c r="J47" i="1"/>
  <c r="K47" i="1" s="1"/>
  <c r="L54" i="1" l="1"/>
  <c r="L47" i="1"/>
  <c r="J36" i="1"/>
  <c r="K36" i="1" s="1"/>
  <c r="L36" i="1" l="1"/>
  <c r="F83" i="1"/>
  <c r="E83" i="1"/>
  <c r="E85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I45" i="1"/>
  <c r="F45" i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L74" i="1" l="1"/>
  <c r="L82" i="1"/>
  <c r="L76" i="1"/>
  <c r="L80" i="1"/>
  <c r="L78" i="1"/>
  <c r="L67" i="1"/>
  <c r="L65" i="1"/>
  <c r="L69" i="1"/>
  <c r="L58" i="1"/>
  <c r="L62" i="1"/>
  <c r="L60" i="1"/>
  <c r="L64" i="1"/>
  <c r="L56" i="1"/>
  <c r="L53" i="1"/>
  <c r="L51" i="1"/>
  <c r="L49" i="1"/>
  <c r="L44" i="1"/>
  <c r="L35" i="1"/>
  <c r="L40" i="1"/>
  <c r="L38" i="1"/>
  <c r="L42" i="1"/>
  <c r="L25" i="1"/>
  <c r="L29" i="1"/>
  <c r="L33" i="1"/>
  <c r="L27" i="1"/>
  <c r="L31" i="1"/>
  <c r="L18" i="1"/>
  <c r="L15" i="1"/>
  <c r="L19" i="1"/>
  <c r="L23" i="1"/>
  <c r="L16" i="1"/>
  <c r="L17" i="1"/>
  <c r="L21" i="1"/>
  <c r="L13" i="1"/>
  <c r="L12" i="1"/>
  <c r="L14" i="1"/>
  <c r="L11" i="1"/>
  <c r="L10" i="1"/>
  <c r="F71" i="1"/>
  <c r="F85" i="1" s="1"/>
  <c r="J45" i="1"/>
  <c r="L45" i="1" s="1"/>
  <c r="G71" i="1"/>
  <c r="G85" i="1" s="1"/>
  <c r="I71" i="1"/>
  <c r="I85" i="1" s="1"/>
  <c r="H71" i="1"/>
  <c r="H85" i="1" s="1"/>
  <c r="L20" i="1"/>
  <c r="L22" i="1"/>
  <c r="L24" i="1"/>
  <c r="L26" i="1"/>
  <c r="L28" i="1"/>
  <c r="L30" i="1"/>
  <c r="L32" i="1"/>
  <c r="L34" i="1"/>
  <c r="L37" i="1"/>
  <c r="L39" i="1"/>
  <c r="L41" i="1"/>
  <c r="L43" i="1"/>
  <c r="L48" i="1"/>
  <c r="L50" i="1"/>
  <c r="L52" i="1"/>
  <c r="L55" i="1"/>
  <c r="L57" i="1"/>
  <c r="L59" i="1"/>
  <c r="L61" i="1"/>
  <c r="L63" i="1"/>
  <c r="L66" i="1"/>
  <c r="L68" i="1"/>
  <c r="L73" i="1"/>
  <c r="L75" i="1"/>
  <c r="L77" i="1"/>
  <c r="L79" i="1"/>
  <c r="L81" i="1"/>
  <c r="J70" i="1"/>
  <c r="J83" i="1"/>
  <c r="L70" i="1" l="1"/>
  <c r="K70" i="1"/>
  <c r="L83" i="1"/>
  <c r="K83" i="1"/>
  <c r="K45" i="1"/>
  <c r="J71" i="1"/>
  <c r="J85" i="1"/>
  <c r="K85" i="1" s="1"/>
  <c r="L71" i="1" l="1"/>
  <c r="K71" i="1"/>
  <c r="L85" i="1"/>
</calcChain>
</file>

<file path=xl/sharedStrings.xml><?xml version="1.0" encoding="utf-8"?>
<sst xmlns="http://schemas.openxmlformats.org/spreadsheetml/2006/main" count="162" uniqueCount="125">
  <si>
    <t>SUBSECRETARÍA DE EDUCACIÓN SUPERIOR</t>
  </si>
  <si>
    <t>DIRECCIÓN GENERAL DE EDUCACIÓN SUPERIOR UNIVERSITARIA</t>
  </si>
  <si>
    <t>Dirección de Subsidio a Universidades</t>
  </si>
  <si>
    <t>Núm. 
Consecutivo</t>
  </si>
  <si>
    <t>No.
Subsistema</t>
  </si>
  <si>
    <t>Entidad</t>
  </si>
  <si>
    <t>Nombre de la Institución</t>
  </si>
  <si>
    <t>Monto por ejercer 
(Saldo)</t>
  </si>
  <si>
    <t>%
Monto Ejercido
respecto al 
monto reportado</t>
  </si>
  <si>
    <t>1o.
(15 de abril)</t>
  </si>
  <si>
    <t>2o.
(15 de julio)</t>
  </si>
  <si>
    <t>3o.
(15 de octubre)</t>
  </si>
  <si>
    <t>Universidades Públicas Estatales</t>
  </si>
  <si>
    <t>Aguascalientes</t>
  </si>
  <si>
    <t>Universidad Autónoma de Aguascalientes</t>
  </si>
  <si>
    <t>Baja California</t>
  </si>
  <si>
    <t>Universidad Autónoma de Baja California</t>
  </si>
  <si>
    <t>Baja California Sur</t>
  </si>
  <si>
    <t>Universidad Autónoma de Baja California Sur</t>
  </si>
  <si>
    <t>Campeche</t>
  </si>
  <si>
    <t>Universidad Autónoma de Campeche</t>
  </si>
  <si>
    <t>Universidad Autónoma del Carmen</t>
  </si>
  <si>
    <t>Universidad Autónoma de Coahuila</t>
  </si>
  <si>
    <t>Colima</t>
  </si>
  <si>
    <t>Universidad de Colima</t>
  </si>
  <si>
    <t>Chiapas</t>
  </si>
  <si>
    <t>Universidad Autónoma de Chiapas</t>
  </si>
  <si>
    <t>Chihuahua</t>
  </si>
  <si>
    <t>Universidad Autónoma de Chihuahua</t>
  </si>
  <si>
    <t>Universidad Autónoma de Ciudad Juárez</t>
  </si>
  <si>
    <t>Durango</t>
  </si>
  <si>
    <t>Universidad Juárez del Estado de Durango</t>
  </si>
  <si>
    <t>Guanajuato</t>
  </si>
  <si>
    <t>Universidad de Guanajuato</t>
  </si>
  <si>
    <t>Guerrero</t>
  </si>
  <si>
    <t>Universidad Autónoma de Guerrero</t>
  </si>
  <si>
    <t>Hidalgo</t>
  </si>
  <si>
    <t>Universidad Autónoma del Estado de Hidalgo</t>
  </si>
  <si>
    <t>Jalisco</t>
  </si>
  <si>
    <t>Universidad de Guadalajara</t>
  </si>
  <si>
    <t>México</t>
  </si>
  <si>
    <t>Universidad Autónoma del Estado de México</t>
  </si>
  <si>
    <t>Michoacán</t>
  </si>
  <si>
    <t>Universidad Michoacana de San Nicolás de Hidalgo</t>
  </si>
  <si>
    <t>Morelos</t>
  </si>
  <si>
    <t>Universidad Autónoma del Estado de Morelos</t>
  </si>
  <si>
    <t>Nayarit</t>
  </si>
  <si>
    <t>Universidad Autónoma de Nayarit</t>
  </si>
  <si>
    <t>Nuevo León</t>
  </si>
  <si>
    <t>Universidad Autónoma de Nuevo León</t>
  </si>
  <si>
    <t>Oaxaca</t>
  </si>
  <si>
    <t>Universidad Autónoma Benito Juárez de Oaxaca</t>
  </si>
  <si>
    <t>Puebla</t>
  </si>
  <si>
    <t>Benemérita Universidad Autónoma de Puebla</t>
  </si>
  <si>
    <t>Querétaro</t>
  </si>
  <si>
    <t>Universidad Autónoma de Querétaro</t>
  </si>
  <si>
    <t>Quintana Roo</t>
  </si>
  <si>
    <t>Universidad de Quintana Roo</t>
  </si>
  <si>
    <t>San Luis Potosí</t>
  </si>
  <si>
    <t>Universidad Autónoma de San Luis Potosí</t>
  </si>
  <si>
    <t>Sinaloa</t>
  </si>
  <si>
    <t>Universidad Autónoma de Sinaloa</t>
  </si>
  <si>
    <t>Sonora</t>
  </si>
  <si>
    <t>Universidad de Sonora</t>
  </si>
  <si>
    <t>Instituto Tecnológico de Sonora</t>
  </si>
  <si>
    <t>Tabasco</t>
  </si>
  <si>
    <t>Universidad Juárez Autónoma de Tabasco</t>
  </si>
  <si>
    <t>Tamaulipas</t>
  </si>
  <si>
    <t>Universidad Autónoma de Tamaulipas</t>
  </si>
  <si>
    <t>Tlaxcala</t>
  </si>
  <si>
    <t>Universidad Autónoma de Tlaxcala</t>
  </si>
  <si>
    <t>Veracruz</t>
  </si>
  <si>
    <t>Universidad Veracruzana</t>
  </si>
  <si>
    <t>Yucatán</t>
  </si>
  <si>
    <t>Universidad Autónoma de Yucatán</t>
  </si>
  <si>
    <t>Zacatecas</t>
  </si>
  <si>
    <t>Universidad Autónoma de Zacatecas</t>
  </si>
  <si>
    <t>Subtotal UPES</t>
  </si>
  <si>
    <t>Universidades Públicas Estatales con Apoyo Solidario</t>
  </si>
  <si>
    <t>Universidad de Ciencias y Artes de Chiapas</t>
  </si>
  <si>
    <t>El Colegio de Chihuahua</t>
  </si>
  <si>
    <t>Universidad Estatal del Valle de Ecatepec</t>
  </si>
  <si>
    <t>Universidad Mexiquense del Bicentenario</t>
  </si>
  <si>
    <t>Universidad Estatal del Valle de Toluca</t>
  </si>
  <si>
    <t>Universidad de la Ciénega Michoacana</t>
  </si>
  <si>
    <t>Universidad del Mar</t>
  </si>
  <si>
    <t>Universidad Tecnológica de La Mixteca</t>
  </si>
  <si>
    <t>Universidad del Istmo</t>
  </si>
  <si>
    <t>Universidad del Papaloapan</t>
  </si>
  <si>
    <t>Universidad de La Sierra Sur</t>
  </si>
  <si>
    <t>Universidad de La Cañada</t>
  </si>
  <si>
    <t>Universidad de La Sierra Juárez</t>
  </si>
  <si>
    <t>Universidad Interserrana del Estado de Puebla - Ahuacatlán</t>
  </si>
  <si>
    <t>Universidad Interserrana del Estado de Puebla - Chilchotla</t>
  </si>
  <si>
    <t>Universidad del Caribe</t>
  </si>
  <si>
    <t>Universidad Estatal de Sonora</t>
  </si>
  <si>
    <t>Universidad de la Sierra</t>
  </si>
  <si>
    <t>El Colegio de Sonora</t>
  </si>
  <si>
    <t>Universidad Popular de La Chontalpa</t>
  </si>
  <si>
    <t>Universidad de Oriente</t>
  </si>
  <si>
    <t>Subtotal UPEAS</t>
  </si>
  <si>
    <t>TOTAL UPES-UPEAS</t>
  </si>
  <si>
    <t>Universidades Interculturales</t>
  </si>
  <si>
    <t>Universidad Intercultural de Chiapas</t>
  </si>
  <si>
    <t>Universidad Intercultural del Estado de Guerrero</t>
  </si>
  <si>
    <t>Universidad Intercultural del Estado de Hidalgo</t>
  </si>
  <si>
    <t>Universidad Intercultural del Estado de México</t>
  </si>
  <si>
    <t>Universidad Intercultural Indígena de Michoacán</t>
  </si>
  <si>
    <t>Universidad Intercultural del Estado de Puebla</t>
  </si>
  <si>
    <t>Universidad Intercultural Maya de Quintana Roo</t>
  </si>
  <si>
    <t>Universidad Intercultural de San Luis Potosí</t>
  </si>
  <si>
    <t>Universidad Intercultural del Estado de Tabasco</t>
  </si>
  <si>
    <t>TOTAL UINTERCULTURALES</t>
  </si>
  <si>
    <t>TOTAL UPES-UPEAS-UINTERCULTURALES</t>
  </si>
  <si>
    <t>Instuto Campechano</t>
  </si>
  <si>
    <t>El Colegio de Morelos</t>
  </si>
  <si>
    <t>Monto reportado en 2020
Trimestres</t>
  </si>
  <si>
    <t>Total reportado 
Ejercicio 2020</t>
  </si>
  <si>
    <t>Programa presupuestal Subsidios Federales para Organismos Descentralizados Estatales, 2020
Seguimiento Trimestral Financiero
Universidades Públicas Estatales, Universidades Públicas Estatales con Apoyo Solidario y Universidades Interculturales</t>
  </si>
  <si>
    <t>Monto Federal 
Asignado 2020</t>
  </si>
  <si>
    <t>Universidad Autónoma de Occidente</t>
  </si>
  <si>
    <t>Universidad Autónoma Indígena de México</t>
  </si>
  <si>
    <t>Fecha de actualización: 5 de enero 2021</t>
  </si>
  <si>
    <t>4o.
15 de enero de 2021)</t>
  </si>
  <si>
    <t>Coahuila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</si>
</sst>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Soberana Sans"/>
      <family val="3"/>
    </font>
    <font>
      <b/>
      <sz val="10"/>
      <color theme="0" tint="-0.499984740745262"/>
      <name val="Soberana Sans"/>
      <family val="3"/>
    </font>
    <font>
      <b/>
      <sz val="9"/>
      <color theme="0" tint="-0.499984740745262"/>
      <name val="Soberana Sans"/>
      <family val="3"/>
    </font>
    <font>
      <b/>
      <sz val="11"/>
      <color theme="1"/>
      <name val="Soberana Sans"/>
      <family val="3"/>
    </font>
    <font>
      <b/>
      <sz val="8"/>
      <color theme="0" tint="-0.499984740745262"/>
      <name val="Soberana Sans"/>
      <family val="3"/>
    </font>
    <font>
      <b/>
      <sz val="12"/>
      <color theme="1"/>
      <name val="Soberana Sans"/>
      <family val="3"/>
    </font>
    <font>
      <sz val="10"/>
      <color theme="1"/>
      <name val="Soberana Sans"/>
      <family val="3"/>
    </font>
    <font>
      <sz val="8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8"/>
      <color theme="1"/>
      <name val="Soberana Sans"/>
      <family val="3"/>
    </font>
    <font>
      <sz val="12"/>
      <color theme="1"/>
      <name val="Soberana Sans"/>
      <family val="3"/>
    </font>
    <font>
      <b/>
      <sz val="10"/>
      <color theme="1"/>
      <name val="Soberana Sans"/>
      <family val="3"/>
    </font>
    <font>
      <sz val="10"/>
      <color indexed="8"/>
      <name val="Arial"/>
      <family val="2"/>
    </font>
    <font>
      <sz val="10"/>
      <color indexed="8"/>
      <name val="Soberana Sans"/>
      <family val="3"/>
    </font>
    <font>
      <sz val="12"/>
      <color indexed="8"/>
      <name val="Soberana Sans"/>
      <family val="3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2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5" fillId="0" borderId="3" xfId="1" applyFont="1" applyFill="1" applyBorder="1" applyAlignment="1">
      <alignment horizontal="left" vertical="center" wrapText="1"/>
    </xf>
    <xf numFmtId="4" fontId="13" fillId="3" borderId="1" xfId="0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vertical="center"/>
    </xf>
    <xf numFmtId="0" fontId="15" fillId="0" borderId="2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3" fontId="13" fillId="3" borderId="1" xfId="0" applyNumberFormat="1" applyFont="1" applyFill="1" applyBorder="1" applyAlignment="1">
      <alignment horizontal="right" vertical="center"/>
    </xf>
    <xf numFmtId="3" fontId="13" fillId="2" borderId="1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Alignment="1">
      <alignment vertical="center"/>
    </xf>
    <xf numFmtId="43" fontId="12" fillId="0" borderId="0" xfId="3" applyFont="1" applyFill="1" applyAlignment="1">
      <alignment vertical="center"/>
    </xf>
    <xf numFmtId="0" fontId="15" fillId="0" borderId="6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left" vertical="center" wrapText="1"/>
    </xf>
    <xf numFmtId="164" fontId="7" fillId="0" borderId="2" xfId="3" applyNumberFormat="1" applyFont="1" applyFill="1" applyBorder="1" applyAlignment="1">
      <alignment horizontal="right" vertical="center"/>
    </xf>
    <xf numFmtId="37" fontId="13" fillId="0" borderId="2" xfId="3" applyNumberFormat="1" applyFont="1" applyFill="1" applyBorder="1" applyAlignment="1">
      <alignment horizontal="right" vertical="center"/>
    </xf>
    <xf numFmtId="37" fontId="13" fillId="0" borderId="3" xfId="3" applyNumberFormat="1" applyFont="1" applyFill="1" applyBorder="1" applyAlignment="1">
      <alignment horizontal="right" vertical="center"/>
    </xf>
    <xf numFmtId="37" fontId="13" fillId="3" borderId="1" xfId="0" applyNumberFormat="1" applyFont="1" applyFill="1" applyBorder="1" applyAlignment="1">
      <alignment horizontal="right" vertical="center"/>
    </xf>
    <xf numFmtId="37" fontId="12" fillId="0" borderId="4" xfId="0" applyNumberFormat="1" applyFont="1" applyFill="1" applyBorder="1" applyAlignment="1">
      <alignment horizontal="right" vertical="center"/>
    </xf>
    <xf numFmtId="37" fontId="13" fillId="2" borderId="1" xfId="0" applyNumberFormat="1" applyFont="1" applyFill="1" applyBorder="1" applyAlignment="1">
      <alignment horizontal="right" vertical="center"/>
    </xf>
    <xf numFmtId="37" fontId="12" fillId="0" borderId="0" xfId="0" applyNumberFormat="1" applyFont="1" applyFill="1" applyBorder="1" applyAlignment="1">
      <alignment vertical="center"/>
    </xf>
    <xf numFmtId="37" fontId="12" fillId="0" borderId="0" xfId="0" applyNumberFormat="1" applyFont="1" applyAlignment="1">
      <alignment vertical="center"/>
    </xf>
    <xf numFmtId="3" fontId="13" fillId="4" borderId="2" xfId="0" applyNumberFormat="1" applyFont="1" applyFill="1" applyBorder="1" applyAlignment="1">
      <alignment horizontal="right" vertical="center"/>
    </xf>
    <xf numFmtId="37" fontId="12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39" fontId="13" fillId="0" borderId="2" xfId="3" applyNumberFormat="1" applyFont="1" applyFill="1" applyBorder="1" applyAlignment="1">
      <alignment horizontal="right" vertical="center"/>
    </xf>
    <xf numFmtId="4" fontId="13" fillId="0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9" fontId="11" fillId="2" borderId="1" xfId="0" applyNumberFormat="1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_Base 2016" xfId="1"/>
    <cellStyle name="Normal_Base 201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41869</xdr:colOff>
      <xdr:row>0</xdr:row>
      <xdr:rowOff>50242</xdr:rowOff>
    </xdr:from>
    <xdr:to>
      <xdr:col>3</xdr:col>
      <xdr:colOff>824803</xdr:colOff>
      <xdr:row>3</xdr:row>
      <xdr:rowOff>36803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69" y="50242"/>
          <a:ext cx="3642527" cy="4889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lma.rodriguez\Desktop\2016\Discos%202016\21_ProyOrig_UAQ\PROEXOEES-UAQ%202016\fmto_presentacion_proyecto_ProExOEES_2015_6FEB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to Proyecto ProExOEES 2015"/>
      <sheetName val="INSTRUCTIVO DE LLENADO "/>
      <sheetName val="Hoja1"/>
      <sheetName val="Catálogo"/>
    </sheetNames>
    <sheetDataSet>
      <sheetData sheetId="0" refreshError="1"/>
      <sheetData sheetId="1" refreshError="1"/>
      <sheetData sheetId="2" refreshError="1">
        <row r="1">
          <cell r="B1">
            <v>12000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showGridLines="0" tabSelected="1" topLeftCell="D68" zoomScale="130" zoomScaleNormal="130" zoomScaleSheetLayoutView="42" workbookViewId="0">
      <selection activeCell="I85" sqref="I85"/>
    </sheetView>
  </sheetViews>
  <sheetFormatPr baseColWidth="10" defaultColWidth="11.44140625" defaultRowHeight="15.6" x14ac:dyDescent="0.3"/>
  <cols>
    <col min="1" max="1" width="12.6640625" style="37" customWidth="1"/>
    <col min="2" max="2" width="11.44140625" style="37" customWidth="1"/>
    <col min="3" max="3" width="17.44140625" style="23" customWidth="1"/>
    <col min="4" max="4" width="53.5546875" style="23" customWidth="1"/>
    <col min="5" max="5" width="16.6640625" style="23" hidden="1" customWidth="1"/>
    <col min="6" max="6" width="16.33203125" style="23" hidden="1" customWidth="1"/>
    <col min="7" max="8" width="16.6640625" style="23" hidden="1" customWidth="1"/>
    <col min="9" max="9" width="16.88671875" style="23" customWidth="1"/>
    <col min="10" max="10" width="17.109375" style="23" bestFit="1" customWidth="1"/>
    <col min="11" max="11" width="17.44140625" style="23" customWidth="1"/>
    <col min="12" max="12" width="10.88671875" style="23" customWidth="1"/>
    <col min="13" max="13" width="22.5546875" style="23" bestFit="1" customWidth="1"/>
    <col min="14" max="16384" width="11.44140625" style="23"/>
  </cols>
  <sheetData>
    <row r="1" spans="1:13" s="1" customFormat="1" ht="13.5" customHeight="1" x14ac:dyDescent="0.35">
      <c r="F1" s="2"/>
      <c r="G1" s="2"/>
      <c r="H1" s="2"/>
      <c r="J1" s="3"/>
      <c r="L1" s="4" t="s">
        <v>0</v>
      </c>
      <c r="M1" s="5"/>
    </row>
    <row r="2" spans="1:13" s="1" customFormat="1" ht="13.5" customHeight="1" x14ac:dyDescent="0.35">
      <c r="F2" s="6"/>
      <c r="G2" s="6"/>
      <c r="H2" s="6"/>
      <c r="J2" s="7"/>
      <c r="L2" s="8" t="s">
        <v>1</v>
      </c>
      <c r="M2" s="5"/>
    </row>
    <row r="3" spans="1:13" s="1" customFormat="1" ht="13.5" customHeight="1" x14ac:dyDescent="0.35">
      <c r="F3" s="6"/>
      <c r="G3" s="6"/>
      <c r="H3" s="6"/>
      <c r="J3" s="7"/>
      <c r="L3" s="8" t="s">
        <v>2</v>
      </c>
      <c r="M3" s="5"/>
    </row>
    <row r="4" spans="1:13" s="9" customFormat="1" ht="13.5" customHeight="1" x14ac:dyDescent="0.3">
      <c r="A4" s="65" t="s">
        <v>118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3" s="1" customFormat="1" ht="13.5" customHeight="1" x14ac:dyDescent="0.3">
      <c r="A5" s="10"/>
      <c r="B5" s="11"/>
      <c r="C5" s="12"/>
      <c r="D5" s="13"/>
      <c r="E5" s="13"/>
      <c r="F5" s="13"/>
      <c r="G5" s="13"/>
      <c r="H5" s="13"/>
      <c r="I5" s="13"/>
      <c r="L5" s="14" t="s">
        <v>122</v>
      </c>
    </row>
    <row r="6" spans="1:13" s="15" customFormat="1" ht="13.5" customHeight="1" x14ac:dyDescent="0.3"/>
    <row r="7" spans="1:13" customFormat="1" ht="29.4" customHeight="1" x14ac:dyDescent="0.3">
      <c r="A7" s="66" t="s">
        <v>3</v>
      </c>
      <c r="B7" s="66" t="s">
        <v>4</v>
      </c>
      <c r="C7" s="67" t="s">
        <v>5</v>
      </c>
      <c r="D7" s="67" t="s">
        <v>6</v>
      </c>
      <c r="E7" s="66" t="s">
        <v>119</v>
      </c>
      <c r="F7" s="66" t="s">
        <v>116</v>
      </c>
      <c r="G7" s="66"/>
      <c r="H7" s="66"/>
      <c r="I7" s="66"/>
      <c r="J7" s="66" t="s">
        <v>117</v>
      </c>
      <c r="K7" s="68" t="s">
        <v>7</v>
      </c>
      <c r="L7" s="66" t="s">
        <v>8</v>
      </c>
    </row>
    <row r="8" spans="1:13" customFormat="1" ht="32.25" customHeight="1" x14ac:dyDescent="0.3">
      <c r="A8" s="66"/>
      <c r="B8" s="66"/>
      <c r="C8" s="67"/>
      <c r="D8" s="67"/>
      <c r="E8" s="66"/>
      <c r="F8" s="16" t="s">
        <v>9</v>
      </c>
      <c r="G8" s="16" t="s">
        <v>10</v>
      </c>
      <c r="H8" s="16" t="s">
        <v>11</v>
      </c>
      <c r="I8" s="16" t="s">
        <v>123</v>
      </c>
      <c r="J8" s="66"/>
      <c r="K8" s="68"/>
      <c r="L8" s="66"/>
    </row>
    <row r="9" spans="1:13" s="19" customFormat="1" x14ac:dyDescent="0.3">
      <c r="A9" s="17" t="s">
        <v>12</v>
      </c>
      <c r="B9" s="18"/>
      <c r="C9" s="18"/>
      <c r="E9" s="18"/>
    </row>
    <row r="10" spans="1:13" s="18" customFormat="1" ht="13.5" customHeight="1" x14ac:dyDescent="0.3">
      <c r="A10" s="20">
        <v>1</v>
      </c>
      <c r="B10" s="20">
        <v>1</v>
      </c>
      <c r="C10" s="21" t="s">
        <v>13</v>
      </c>
      <c r="D10" s="21" t="s">
        <v>14</v>
      </c>
      <c r="E10" s="53">
        <v>875679119.33650005</v>
      </c>
      <c r="F10" s="43">
        <v>231667289</v>
      </c>
      <c r="G10" s="43">
        <v>235643711</v>
      </c>
      <c r="H10" s="43">
        <v>204187000</v>
      </c>
      <c r="I10" s="43">
        <v>227877597</v>
      </c>
      <c r="J10" s="42">
        <f>SUM(F10:I10)</f>
        <v>899375597</v>
      </c>
      <c r="K10" s="52">
        <f>+J10-E10</f>
        <v>23696477.663499951</v>
      </c>
      <c r="L10" s="22">
        <f>(J10*100/E10)</f>
        <v>102.70606859753087</v>
      </c>
      <c r="M10" s="47"/>
    </row>
    <row r="11" spans="1:13" s="18" customFormat="1" ht="13.5" customHeight="1" x14ac:dyDescent="0.3">
      <c r="A11" s="20">
        <v>2</v>
      </c>
      <c r="B11" s="20">
        <v>2</v>
      </c>
      <c r="C11" s="21" t="s">
        <v>15</v>
      </c>
      <c r="D11" s="21" t="s">
        <v>16</v>
      </c>
      <c r="E11" s="53">
        <v>1735380893.79</v>
      </c>
      <c r="F11" s="43">
        <v>459103141</v>
      </c>
      <c r="G11" s="43">
        <v>466863859</v>
      </c>
      <c r="H11" s="43">
        <v>404525000</v>
      </c>
      <c r="I11" s="43">
        <v>455144330</v>
      </c>
      <c r="J11" s="42">
        <f t="shared" ref="J11:J75" si="0">SUM(F11:I11)</f>
        <v>1785636330</v>
      </c>
      <c r="K11" s="52">
        <f t="shared" ref="K11:K44" si="1">+J11-E11</f>
        <v>50255436.210000038</v>
      </c>
      <c r="L11" s="22">
        <f t="shared" ref="L11:L75" si="2">(J11*100/E11)</f>
        <v>102.89593116933794</v>
      </c>
    </row>
    <row r="12" spans="1:13" s="18" customFormat="1" ht="13.5" customHeight="1" x14ac:dyDescent="0.3">
      <c r="A12" s="20">
        <v>3</v>
      </c>
      <c r="B12" s="20">
        <v>3</v>
      </c>
      <c r="C12" s="21" t="s">
        <v>17</v>
      </c>
      <c r="D12" s="21" t="s">
        <v>18</v>
      </c>
      <c r="E12" s="53">
        <v>494114245.98000002</v>
      </c>
      <c r="F12" s="43">
        <v>130718957</v>
      </c>
      <c r="G12" s="43">
        <v>132930043</v>
      </c>
      <c r="H12" s="43">
        <v>115178500</v>
      </c>
      <c r="I12" s="43">
        <v>126271798</v>
      </c>
      <c r="J12" s="42">
        <f t="shared" si="0"/>
        <v>505099298</v>
      </c>
      <c r="K12" s="52">
        <f t="shared" si="1"/>
        <v>10985052.019999981</v>
      </c>
      <c r="L12" s="22">
        <f t="shared" si="2"/>
        <v>102.22318059221564</v>
      </c>
    </row>
    <row r="13" spans="1:13" s="18" customFormat="1" ht="13.5" customHeight="1" x14ac:dyDescent="0.3">
      <c r="A13" s="20">
        <v>4</v>
      </c>
      <c r="B13" s="20">
        <v>4</v>
      </c>
      <c r="C13" s="21" t="s">
        <v>19</v>
      </c>
      <c r="D13" s="21" t="s">
        <v>20</v>
      </c>
      <c r="E13" s="53">
        <v>609966155.12750006</v>
      </c>
      <c r="F13" s="43">
        <v>161510535</v>
      </c>
      <c r="G13" s="43">
        <v>164020965</v>
      </c>
      <c r="H13" s="43">
        <v>142088500</v>
      </c>
      <c r="I13" s="43">
        <v>160382106</v>
      </c>
      <c r="J13" s="42">
        <f t="shared" si="0"/>
        <v>628002106</v>
      </c>
      <c r="K13" s="52">
        <f t="shared" si="1"/>
        <v>18035950.872499943</v>
      </c>
      <c r="L13" s="22">
        <f t="shared" si="2"/>
        <v>102.95687731538645</v>
      </c>
    </row>
    <row r="14" spans="1:13" s="18" customFormat="1" ht="13.5" customHeight="1" x14ac:dyDescent="0.3">
      <c r="A14" s="20">
        <v>5</v>
      </c>
      <c r="B14" s="20">
        <v>5</v>
      </c>
      <c r="C14" s="21" t="s">
        <v>19</v>
      </c>
      <c r="D14" s="21" t="s">
        <v>21</v>
      </c>
      <c r="E14" s="53">
        <v>349271235.07700002</v>
      </c>
      <c r="F14" s="43">
        <v>92253370</v>
      </c>
      <c r="G14" s="43">
        <v>94021130</v>
      </c>
      <c r="H14" s="43">
        <v>81495000</v>
      </c>
      <c r="I14" s="43">
        <v>89719541</v>
      </c>
      <c r="J14" s="42">
        <f t="shared" si="0"/>
        <v>357489041</v>
      </c>
      <c r="K14" s="52">
        <f t="shared" si="1"/>
        <v>8217805.9229999781</v>
      </c>
      <c r="L14" s="22">
        <f t="shared" si="2"/>
        <v>102.35284360625583</v>
      </c>
    </row>
    <row r="15" spans="1:13" s="18" customFormat="1" ht="13.5" customHeight="1" x14ac:dyDescent="0.3">
      <c r="A15" s="20">
        <v>6</v>
      </c>
      <c r="B15" s="20">
        <v>6</v>
      </c>
      <c r="C15" s="21" t="s">
        <v>124</v>
      </c>
      <c r="D15" s="21" t="s">
        <v>22</v>
      </c>
      <c r="E15" s="53">
        <v>1459477243.2574999</v>
      </c>
      <c r="F15" s="43">
        <v>475355208</v>
      </c>
      <c r="G15" s="43">
        <v>489400792</v>
      </c>
      <c r="H15" s="43">
        <v>254213000</v>
      </c>
      <c r="I15" s="43">
        <v>380171619</v>
      </c>
      <c r="J15" s="42">
        <f t="shared" si="0"/>
        <v>1599140619</v>
      </c>
      <c r="K15" s="52">
        <f t="shared" si="1"/>
        <v>139663375.74250007</v>
      </c>
      <c r="L15" s="22">
        <f t="shared" si="2"/>
        <v>109.56941099203277</v>
      </c>
    </row>
    <row r="16" spans="1:13" s="18" customFormat="1" ht="13.5" customHeight="1" x14ac:dyDescent="0.3">
      <c r="A16" s="20">
        <v>7</v>
      </c>
      <c r="B16" s="20">
        <v>7</v>
      </c>
      <c r="C16" s="21" t="s">
        <v>23</v>
      </c>
      <c r="D16" s="21" t="s">
        <v>24</v>
      </c>
      <c r="E16" s="53">
        <v>1591753496.2965</v>
      </c>
      <c r="F16" s="43">
        <v>591111321</v>
      </c>
      <c r="G16" s="43">
        <v>428228679</v>
      </c>
      <c r="H16" s="43">
        <v>371050500</v>
      </c>
      <c r="I16" s="43">
        <v>244710633</v>
      </c>
      <c r="J16" s="42">
        <f t="shared" si="0"/>
        <v>1635101133</v>
      </c>
      <c r="K16" s="52">
        <f t="shared" si="1"/>
        <v>43347636.703500032</v>
      </c>
      <c r="L16" s="22">
        <f t="shared" si="2"/>
        <v>102.72326316884845</v>
      </c>
    </row>
    <row r="17" spans="1:13" s="18" customFormat="1" ht="13.5" customHeight="1" x14ac:dyDescent="0.3">
      <c r="A17" s="20">
        <v>8</v>
      </c>
      <c r="B17" s="20">
        <v>8</v>
      </c>
      <c r="C17" s="21" t="s">
        <v>25</v>
      </c>
      <c r="D17" s="21" t="s">
        <v>26</v>
      </c>
      <c r="E17" s="53">
        <v>1072363502.1505001</v>
      </c>
      <c r="F17" s="43">
        <v>464302515</v>
      </c>
      <c r="G17" s="43">
        <v>275440485</v>
      </c>
      <c r="H17" s="43">
        <v>245903000</v>
      </c>
      <c r="I17" s="43">
        <f>293301672+10000000</f>
        <v>303301672</v>
      </c>
      <c r="J17" s="42">
        <f t="shared" si="0"/>
        <v>1288947672</v>
      </c>
      <c r="K17" s="52">
        <f t="shared" si="1"/>
        <v>216584169.84949994</v>
      </c>
      <c r="L17" s="22">
        <f t="shared" si="2"/>
        <v>120.19689866497373</v>
      </c>
    </row>
    <row r="18" spans="1:13" s="18" customFormat="1" ht="13.5" customHeight="1" x14ac:dyDescent="0.3">
      <c r="A18" s="20">
        <v>9</v>
      </c>
      <c r="B18" s="20">
        <v>9</v>
      </c>
      <c r="C18" s="21" t="s">
        <v>27</v>
      </c>
      <c r="D18" s="21" t="s">
        <v>28</v>
      </c>
      <c r="E18" s="53">
        <v>919956708.46899998</v>
      </c>
      <c r="F18" s="43">
        <v>243861424</v>
      </c>
      <c r="G18" s="43">
        <v>247304576</v>
      </c>
      <c r="H18" s="43">
        <v>214190000</v>
      </c>
      <c r="I18" s="43">
        <v>236307270</v>
      </c>
      <c r="J18" s="42">
        <f t="shared" si="0"/>
        <v>941663270</v>
      </c>
      <c r="K18" s="52">
        <f t="shared" si="1"/>
        <v>21706561.531000018</v>
      </c>
      <c r="L18" s="22">
        <f t="shared" si="2"/>
        <v>102.35951989166145</v>
      </c>
    </row>
    <row r="19" spans="1:13" s="18" customFormat="1" ht="13.5" customHeight="1" x14ac:dyDescent="0.3">
      <c r="A19" s="20">
        <v>10</v>
      </c>
      <c r="B19" s="20">
        <v>10</v>
      </c>
      <c r="C19" s="21" t="s">
        <v>27</v>
      </c>
      <c r="D19" s="21" t="s">
        <v>29</v>
      </c>
      <c r="E19" s="53">
        <v>1132393674.5945001</v>
      </c>
      <c r="F19" s="43">
        <v>299102559</v>
      </c>
      <c r="G19" s="43">
        <v>304835441</v>
      </c>
      <c r="H19" s="43">
        <v>264224500</v>
      </c>
      <c r="I19" s="43">
        <v>297939337</v>
      </c>
      <c r="J19" s="42">
        <f t="shared" si="0"/>
        <v>1166101837</v>
      </c>
      <c r="K19" s="52">
        <f t="shared" si="1"/>
        <v>33708162.405499935</v>
      </c>
      <c r="L19" s="22">
        <f t="shared" si="2"/>
        <v>102.97671765232798</v>
      </c>
    </row>
    <row r="20" spans="1:13" s="18" customFormat="1" ht="13.5" customHeight="1" x14ac:dyDescent="0.3">
      <c r="A20" s="20">
        <v>11</v>
      </c>
      <c r="B20" s="20">
        <v>11</v>
      </c>
      <c r="C20" s="21" t="s">
        <v>30</v>
      </c>
      <c r="D20" s="21" t="s">
        <v>31</v>
      </c>
      <c r="E20" s="53">
        <v>1401070494.8724999</v>
      </c>
      <c r="F20" s="43">
        <v>370662909</v>
      </c>
      <c r="G20" s="43">
        <v>376929091</v>
      </c>
      <c r="H20" s="43">
        <v>326599000</v>
      </c>
      <c r="I20" s="43">
        <v>352030155</v>
      </c>
      <c r="J20" s="42">
        <f t="shared" si="0"/>
        <v>1426221155</v>
      </c>
      <c r="K20" s="52">
        <f t="shared" si="1"/>
        <v>25150660.127500057</v>
      </c>
      <c r="L20" s="22">
        <f t="shared" si="2"/>
        <v>101.79510311719103</v>
      </c>
    </row>
    <row r="21" spans="1:13" s="18" customFormat="1" ht="13.5" customHeight="1" x14ac:dyDescent="0.3">
      <c r="A21" s="20">
        <v>12</v>
      </c>
      <c r="B21" s="20">
        <v>12</v>
      </c>
      <c r="C21" s="21" t="s">
        <v>32</v>
      </c>
      <c r="D21" s="21" t="s">
        <v>33</v>
      </c>
      <c r="E21" s="53">
        <v>1865235603.997</v>
      </c>
      <c r="F21" s="43">
        <v>493461786</v>
      </c>
      <c r="G21" s="43">
        <v>501803214</v>
      </c>
      <c r="H21" s="43">
        <v>434799000</v>
      </c>
      <c r="I21" s="43">
        <v>481248515</v>
      </c>
      <c r="J21" s="42">
        <f t="shared" si="0"/>
        <v>1911312515</v>
      </c>
      <c r="K21" s="52">
        <f t="shared" si="1"/>
        <v>46076911.003000021</v>
      </c>
      <c r="L21" s="22">
        <f t="shared" si="2"/>
        <v>102.47029977898032</v>
      </c>
    </row>
    <row r="22" spans="1:13" s="18" customFormat="1" ht="13.5" customHeight="1" x14ac:dyDescent="0.3">
      <c r="A22" s="20">
        <v>13</v>
      </c>
      <c r="B22" s="20">
        <v>13</v>
      </c>
      <c r="C22" s="21" t="s">
        <v>34</v>
      </c>
      <c r="D22" s="21" t="s">
        <v>35</v>
      </c>
      <c r="E22" s="53">
        <v>2018175161.4560001</v>
      </c>
      <c r="F22" s="43">
        <v>533925142</v>
      </c>
      <c r="G22" s="43">
        <v>542943858</v>
      </c>
      <c r="H22" s="43">
        <v>470445000</v>
      </c>
      <c r="I22" s="43">
        <v>512155221</v>
      </c>
      <c r="J22" s="42">
        <f t="shared" si="0"/>
        <v>2059469221</v>
      </c>
      <c r="K22" s="52">
        <f t="shared" si="1"/>
        <v>41294059.54399991</v>
      </c>
      <c r="L22" s="22">
        <f t="shared" si="2"/>
        <v>102.04610879831702</v>
      </c>
    </row>
    <row r="23" spans="1:13" s="18" customFormat="1" ht="13.5" customHeight="1" x14ac:dyDescent="0.3">
      <c r="A23" s="20">
        <v>14</v>
      </c>
      <c r="B23" s="20">
        <v>14</v>
      </c>
      <c r="C23" s="21" t="s">
        <v>36</v>
      </c>
      <c r="D23" s="21" t="s">
        <v>37</v>
      </c>
      <c r="E23" s="53">
        <v>1416654545.1215</v>
      </c>
      <c r="F23" s="43">
        <v>434298330</v>
      </c>
      <c r="G23" s="43">
        <v>381119670</v>
      </c>
      <c r="H23" s="43">
        <v>330232000</v>
      </c>
      <c r="I23" s="43">
        <v>303712910</v>
      </c>
      <c r="J23" s="42">
        <f t="shared" si="0"/>
        <v>1449362910</v>
      </c>
      <c r="K23" s="52">
        <f t="shared" si="1"/>
        <v>32708364.878499985</v>
      </c>
      <c r="L23" s="22">
        <f t="shared" si="2"/>
        <v>102.30884551150011</v>
      </c>
    </row>
    <row r="24" spans="1:13" s="18" customFormat="1" ht="13.5" customHeight="1" x14ac:dyDescent="0.3">
      <c r="A24" s="20">
        <v>15</v>
      </c>
      <c r="B24" s="20">
        <v>15</v>
      </c>
      <c r="C24" s="21" t="s">
        <v>38</v>
      </c>
      <c r="D24" s="21" t="s">
        <v>39</v>
      </c>
      <c r="E24" s="53">
        <v>6175219174.7609997</v>
      </c>
      <c r="F24" s="43">
        <v>1633703682</v>
      </c>
      <c r="G24" s="43">
        <v>1661316318</v>
      </c>
      <c r="H24" s="43">
        <v>1439488500</v>
      </c>
      <c r="I24" s="43">
        <v>1600456024</v>
      </c>
      <c r="J24" s="42">
        <f t="shared" si="0"/>
        <v>6334964524</v>
      </c>
      <c r="K24" s="52">
        <f t="shared" si="1"/>
        <v>159745349.23900032</v>
      </c>
      <c r="L24" s="22">
        <f t="shared" si="2"/>
        <v>102.58687740010755</v>
      </c>
    </row>
    <row r="25" spans="1:13" s="18" customFormat="1" ht="13.5" customHeight="1" x14ac:dyDescent="0.3">
      <c r="A25" s="20">
        <v>16</v>
      </c>
      <c r="B25" s="20">
        <v>16</v>
      </c>
      <c r="C25" s="21" t="s">
        <v>40</v>
      </c>
      <c r="D25" s="21" t="s">
        <v>41</v>
      </c>
      <c r="E25" s="53">
        <v>2037943647.7395</v>
      </c>
      <c r="F25" s="43">
        <v>539235655</v>
      </c>
      <c r="G25" s="43">
        <v>548238345</v>
      </c>
      <c r="H25" s="43">
        <v>475018000</v>
      </c>
      <c r="I25" s="43">
        <v>508977040</v>
      </c>
      <c r="J25" s="42">
        <f t="shared" si="0"/>
        <v>2071469040</v>
      </c>
      <c r="K25" s="52">
        <f t="shared" si="1"/>
        <v>33525392.260499954</v>
      </c>
      <c r="L25" s="22">
        <f t="shared" si="2"/>
        <v>101.64505982771833</v>
      </c>
    </row>
    <row r="26" spans="1:13" s="18" customFormat="1" ht="13.5" customHeight="1" x14ac:dyDescent="0.3">
      <c r="A26" s="20">
        <v>17</v>
      </c>
      <c r="B26" s="20">
        <v>17</v>
      </c>
      <c r="C26" s="21" t="s">
        <v>42</v>
      </c>
      <c r="D26" s="21" t="s">
        <v>43</v>
      </c>
      <c r="E26" s="53">
        <v>1986702882.3225</v>
      </c>
      <c r="F26" s="43">
        <v>525622254</v>
      </c>
      <c r="G26" s="43">
        <v>653473746</v>
      </c>
      <c r="H26" s="43">
        <v>611039936</v>
      </c>
      <c r="I26" s="43">
        <f>572398141-43469718</f>
        <v>528928423</v>
      </c>
      <c r="J26" s="42">
        <f t="shared" si="0"/>
        <v>2319064359</v>
      </c>
      <c r="K26" s="52">
        <f t="shared" si="1"/>
        <v>332361476.67750001</v>
      </c>
      <c r="L26" s="22">
        <f t="shared" si="2"/>
        <v>116.7292995663731</v>
      </c>
      <c r="M26" s="61"/>
    </row>
    <row r="27" spans="1:13" s="18" customFormat="1" ht="13.5" customHeight="1" x14ac:dyDescent="0.3">
      <c r="A27" s="20">
        <v>18</v>
      </c>
      <c r="B27" s="20">
        <v>18</v>
      </c>
      <c r="C27" s="21" t="s">
        <v>44</v>
      </c>
      <c r="D27" s="21" t="s">
        <v>45</v>
      </c>
      <c r="E27" s="53">
        <v>1274267764.2190001</v>
      </c>
      <c r="F27" s="43">
        <v>337119866</v>
      </c>
      <c r="G27" s="43">
        <v>342816134</v>
      </c>
      <c r="H27" s="43">
        <v>297040000</v>
      </c>
      <c r="I27" s="43">
        <v>416631770</v>
      </c>
      <c r="J27" s="42">
        <f t="shared" si="0"/>
        <v>1393607770</v>
      </c>
      <c r="K27" s="52">
        <f t="shared" si="1"/>
        <v>119340005.7809999</v>
      </c>
      <c r="L27" s="22">
        <f t="shared" si="2"/>
        <v>109.36537901468013</v>
      </c>
      <c r="M27" s="61"/>
    </row>
    <row r="28" spans="1:13" s="18" customFormat="1" ht="13.5" customHeight="1" x14ac:dyDescent="0.3">
      <c r="A28" s="20">
        <v>19</v>
      </c>
      <c r="B28" s="20">
        <v>19</v>
      </c>
      <c r="C28" s="21" t="s">
        <v>46</v>
      </c>
      <c r="D28" s="21" t="s">
        <v>47</v>
      </c>
      <c r="E28" s="53">
        <v>1480636379.1719999</v>
      </c>
      <c r="F28" s="43">
        <v>691709164</v>
      </c>
      <c r="G28" s="43">
        <v>398330836</v>
      </c>
      <c r="H28" s="43">
        <v>345143000</v>
      </c>
      <c r="I28" s="43">
        <v>89188636</v>
      </c>
      <c r="J28" s="42">
        <f t="shared" si="0"/>
        <v>1524371636</v>
      </c>
      <c r="K28" s="52">
        <f t="shared" si="1"/>
        <v>43735256.828000069</v>
      </c>
      <c r="L28" s="22">
        <f t="shared" si="2"/>
        <v>102.95381482200631</v>
      </c>
    </row>
    <row r="29" spans="1:13" s="18" customFormat="1" ht="13.5" customHeight="1" x14ac:dyDescent="0.3">
      <c r="A29" s="20">
        <v>20</v>
      </c>
      <c r="B29" s="20">
        <v>20</v>
      </c>
      <c r="C29" s="21" t="s">
        <v>48</v>
      </c>
      <c r="D29" s="21" t="s">
        <v>49</v>
      </c>
      <c r="E29" s="53">
        <v>5597172456.2189999</v>
      </c>
      <c r="F29" s="43">
        <v>1720773635</v>
      </c>
      <c r="G29" s="43">
        <v>1605802365</v>
      </c>
      <c r="H29" s="43">
        <v>964737000</v>
      </c>
      <c r="I29" s="43">
        <v>1443408181</v>
      </c>
      <c r="J29" s="42">
        <f t="shared" si="0"/>
        <v>5734721181</v>
      </c>
      <c r="K29" s="52">
        <f t="shared" si="1"/>
        <v>137548724.78100014</v>
      </c>
      <c r="L29" s="22">
        <f t="shared" si="2"/>
        <v>102.45746804939287</v>
      </c>
      <c r="M29" s="61"/>
    </row>
    <row r="30" spans="1:13" s="18" customFormat="1" ht="13.5" customHeight="1" x14ac:dyDescent="0.3">
      <c r="A30" s="20">
        <v>21</v>
      </c>
      <c r="B30" s="20">
        <v>21</v>
      </c>
      <c r="C30" s="21" t="s">
        <v>50</v>
      </c>
      <c r="D30" s="21" t="s">
        <v>51</v>
      </c>
      <c r="E30" s="53">
        <v>1003101278.376</v>
      </c>
      <c r="F30" s="43">
        <v>265472097</v>
      </c>
      <c r="G30" s="43">
        <v>269826904</v>
      </c>
      <c r="H30" s="43">
        <v>233776000</v>
      </c>
      <c r="I30" s="43">
        <v>259178388</v>
      </c>
      <c r="J30" s="42">
        <f t="shared" si="0"/>
        <v>1028253389</v>
      </c>
      <c r="K30" s="52">
        <f t="shared" si="1"/>
        <v>25152110.623999953</v>
      </c>
      <c r="L30" s="22">
        <f t="shared" si="2"/>
        <v>102.50743480904747</v>
      </c>
      <c r="M30" s="61"/>
    </row>
    <row r="31" spans="1:13" s="18" customFormat="1" ht="13.5" customHeight="1" x14ac:dyDescent="0.3">
      <c r="A31" s="20">
        <v>22</v>
      </c>
      <c r="B31" s="20">
        <v>22</v>
      </c>
      <c r="C31" s="21" t="s">
        <v>52</v>
      </c>
      <c r="D31" s="21" t="s">
        <v>53</v>
      </c>
      <c r="E31" s="53">
        <v>4383332105.2180004</v>
      </c>
      <c r="F31" s="43">
        <v>1258530657</v>
      </c>
      <c r="G31" s="43">
        <v>1179239343</v>
      </c>
      <c r="H31" s="43">
        <v>922912500</v>
      </c>
      <c r="I31" s="43">
        <v>1113810550</v>
      </c>
      <c r="J31" s="42">
        <f t="shared" si="0"/>
        <v>4474493050</v>
      </c>
      <c r="K31" s="52">
        <f t="shared" si="1"/>
        <v>91160944.781999588</v>
      </c>
      <c r="L31" s="22">
        <f t="shared" si="2"/>
        <v>102.07971795414451</v>
      </c>
    </row>
    <row r="32" spans="1:13" s="18" customFormat="1" ht="13.5" customHeight="1" x14ac:dyDescent="0.3">
      <c r="A32" s="20">
        <v>23</v>
      </c>
      <c r="B32" s="20">
        <v>23</v>
      </c>
      <c r="C32" s="21" t="s">
        <v>54</v>
      </c>
      <c r="D32" s="21" t="s">
        <v>55</v>
      </c>
      <c r="E32" s="53">
        <v>1461119156.3775001</v>
      </c>
      <c r="F32" s="43">
        <v>386550612</v>
      </c>
      <c r="G32" s="43">
        <v>393085388</v>
      </c>
      <c r="H32" s="43">
        <v>340598000</v>
      </c>
      <c r="I32" s="43">
        <v>374378489</v>
      </c>
      <c r="J32" s="42">
        <f t="shared" si="0"/>
        <v>1494612489</v>
      </c>
      <c r="K32" s="52">
        <f t="shared" si="1"/>
        <v>33493332.622499943</v>
      </c>
      <c r="L32" s="22">
        <f t="shared" si="2"/>
        <v>102.29230672093429</v>
      </c>
    </row>
    <row r="33" spans="1:12" s="18" customFormat="1" ht="13.5" customHeight="1" x14ac:dyDescent="0.3">
      <c r="A33" s="20">
        <v>24</v>
      </c>
      <c r="B33" s="20">
        <v>24</v>
      </c>
      <c r="C33" s="21" t="s">
        <v>56</v>
      </c>
      <c r="D33" s="21" t="s">
        <v>57</v>
      </c>
      <c r="E33" s="53">
        <v>234569010.89899999</v>
      </c>
      <c r="F33" s="43">
        <v>62091176</v>
      </c>
      <c r="G33" s="43">
        <v>63096825</v>
      </c>
      <c r="H33" s="43">
        <v>54665000</v>
      </c>
      <c r="I33" s="43">
        <v>60839094</v>
      </c>
      <c r="J33" s="42">
        <f t="shared" si="0"/>
        <v>240692095</v>
      </c>
      <c r="K33" s="52">
        <f t="shared" si="1"/>
        <v>6123084.101000011</v>
      </c>
      <c r="L33" s="22">
        <f t="shared" si="2"/>
        <v>102.61035508379088</v>
      </c>
    </row>
    <row r="34" spans="1:12" s="19" customFormat="1" ht="13.5" customHeight="1" x14ac:dyDescent="0.3">
      <c r="A34" s="20">
        <v>25</v>
      </c>
      <c r="B34" s="20">
        <v>25</v>
      </c>
      <c r="C34" s="21" t="s">
        <v>58</v>
      </c>
      <c r="D34" s="21" t="s">
        <v>59</v>
      </c>
      <c r="E34" s="53">
        <v>2038953985.1385</v>
      </c>
      <c r="F34" s="43">
        <v>539429375</v>
      </c>
      <c r="G34" s="43">
        <v>548534625</v>
      </c>
      <c r="H34" s="43">
        <v>475289500</v>
      </c>
      <c r="I34" s="43">
        <v>536377229</v>
      </c>
      <c r="J34" s="42">
        <f t="shared" si="0"/>
        <v>2099630729</v>
      </c>
      <c r="K34" s="52">
        <f t="shared" si="1"/>
        <v>60676743.861500025</v>
      </c>
      <c r="L34" s="22">
        <f t="shared" si="2"/>
        <v>102.9758760768394</v>
      </c>
    </row>
    <row r="35" spans="1:12" ht="13.5" customHeight="1" x14ac:dyDescent="0.3">
      <c r="A35" s="20">
        <v>26</v>
      </c>
      <c r="B35" s="20">
        <v>26</v>
      </c>
      <c r="C35" s="21" t="s">
        <v>60</v>
      </c>
      <c r="D35" s="21" t="s">
        <v>61</v>
      </c>
      <c r="E35" s="53">
        <v>4323434800.1049995</v>
      </c>
      <c r="F35" s="43">
        <v>1143948537</v>
      </c>
      <c r="G35" s="43">
        <v>1263075462</v>
      </c>
      <c r="H35" s="43">
        <v>1007743500</v>
      </c>
      <c r="I35" s="43">
        <f>1183502783-50000000</f>
        <v>1133502783</v>
      </c>
      <c r="J35" s="60">
        <f t="shared" si="0"/>
        <v>4548270282</v>
      </c>
      <c r="K35" s="52">
        <f t="shared" si="1"/>
        <v>224835481.89500046</v>
      </c>
      <c r="L35" s="22">
        <f t="shared" si="2"/>
        <v>105.20039025197143</v>
      </c>
    </row>
    <row r="36" spans="1:12" ht="13.5" customHeight="1" x14ac:dyDescent="0.3">
      <c r="A36" s="20">
        <v>27</v>
      </c>
      <c r="B36" s="20">
        <v>27</v>
      </c>
      <c r="C36" s="21" t="s">
        <v>60</v>
      </c>
      <c r="D36" s="21" t="s">
        <v>120</v>
      </c>
      <c r="E36" s="53">
        <v>306693155.76800001</v>
      </c>
      <c r="F36" s="43">
        <v>81008000</v>
      </c>
      <c r="G36" s="43">
        <v>82560000</v>
      </c>
      <c r="H36" s="43">
        <v>74441000</v>
      </c>
      <c r="I36" s="43">
        <v>80391476</v>
      </c>
      <c r="J36" s="42">
        <f t="shared" ref="J36" si="3">SUM(F36:I36)</f>
        <v>318400476</v>
      </c>
      <c r="K36" s="52">
        <f t="shared" si="1"/>
        <v>11707320.231999993</v>
      </c>
      <c r="L36" s="22">
        <f t="shared" ref="L36" si="4">(J36*100/E36)</f>
        <v>103.81727469681654</v>
      </c>
    </row>
    <row r="37" spans="1:12" ht="13.5" customHeight="1" x14ac:dyDescent="0.3">
      <c r="A37" s="20">
        <v>28</v>
      </c>
      <c r="B37" s="20">
        <v>28</v>
      </c>
      <c r="C37" s="21" t="s">
        <v>62</v>
      </c>
      <c r="D37" s="21" t="s">
        <v>63</v>
      </c>
      <c r="E37" s="53">
        <v>1207670532.2125001</v>
      </c>
      <c r="F37" s="43">
        <v>319895084</v>
      </c>
      <c r="G37" s="43">
        <v>324744916</v>
      </c>
      <c r="H37" s="43">
        <v>281309500</v>
      </c>
      <c r="I37" s="43">
        <v>307797869</v>
      </c>
      <c r="J37" s="42">
        <f t="shared" si="0"/>
        <v>1233747369</v>
      </c>
      <c r="K37" s="52">
        <f t="shared" si="1"/>
        <v>26076836.787499905</v>
      </c>
      <c r="L37" s="22">
        <f t="shared" si="2"/>
        <v>102.15926745680596</v>
      </c>
    </row>
    <row r="38" spans="1:12" ht="13.5" customHeight="1" x14ac:dyDescent="0.3">
      <c r="A38" s="20">
        <v>29</v>
      </c>
      <c r="B38" s="20">
        <v>29</v>
      </c>
      <c r="C38" s="21" t="s">
        <v>62</v>
      </c>
      <c r="D38" s="21" t="s">
        <v>64</v>
      </c>
      <c r="E38" s="53">
        <v>533534153.713</v>
      </c>
      <c r="F38" s="43">
        <v>140926000</v>
      </c>
      <c r="G38" s="43">
        <v>143627000</v>
      </c>
      <c r="H38" s="43">
        <v>124492000</v>
      </c>
      <c r="I38" s="43">
        <v>134854319</v>
      </c>
      <c r="J38" s="42">
        <f t="shared" si="0"/>
        <v>543899319</v>
      </c>
      <c r="K38" s="52">
        <f t="shared" si="1"/>
        <v>10365165.287</v>
      </c>
      <c r="L38" s="22">
        <f t="shared" si="2"/>
        <v>101.94273697660519</v>
      </c>
    </row>
    <row r="39" spans="1:12" s="19" customFormat="1" ht="13.5" customHeight="1" x14ac:dyDescent="0.3">
      <c r="A39" s="20">
        <v>30</v>
      </c>
      <c r="B39" s="20">
        <v>29</v>
      </c>
      <c r="C39" s="21" t="s">
        <v>65</v>
      </c>
      <c r="D39" s="21" t="s">
        <v>66</v>
      </c>
      <c r="E39" s="53">
        <v>1171193815.1315</v>
      </c>
      <c r="F39" s="43">
        <v>387856156</v>
      </c>
      <c r="G39" s="43">
        <v>315066844</v>
      </c>
      <c r="H39" s="43">
        <v>195029000</v>
      </c>
      <c r="I39" s="43">
        <v>360582983</v>
      </c>
      <c r="J39" s="42">
        <f t="shared" si="0"/>
        <v>1258534983</v>
      </c>
      <c r="K39" s="52">
        <f t="shared" si="1"/>
        <v>87341167.868499994</v>
      </c>
      <c r="L39" s="22">
        <f t="shared" si="2"/>
        <v>107.45744783997971</v>
      </c>
    </row>
    <row r="40" spans="1:12" s="19" customFormat="1" ht="13.5" customHeight="1" x14ac:dyDescent="0.3">
      <c r="A40" s="20">
        <v>31</v>
      </c>
      <c r="B40" s="20">
        <v>29</v>
      </c>
      <c r="C40" s="21" t="s">
        <v>67</v>
      </c>
      <c r="D40" s="21" t="s">
        <v>68</v>
      </c>
      <c r="E40" s="53">
        <v>2311282597.2535</v>
      </c>
      <c r="F40" s="43">
        <v>670707037</v>
      </c>
      <c r="G40" s="43">
        <v>632562963</v>
      </c>
      <c r="H40" s="43">
        <v>538776000</v>
      </c>
      <c r="I40" s="43">
        <v>524334573</v>
      </c>
      <c r="J40" s="42">
        <f t="shared" si="0"/>
        <v>2366380573</v>
      </c>
      <c r="K40" s="52">
        <f t="shared" si="1"/>
        <v>55097975.746500015</v>
      </c>
      <c r="L40" s="22">
        <f t="shared" si="2"/>
        <v>102.38387014257681</v>
      </c>
    </row>
    <row r="41" spans="1:12" s="19" customFormat="1" ht="13.5" customHeight="1" x14ac:dyDescent="0.3">
      <c r="A41" s="20">
        <v>32</v>
      </c>
      <c r="B41" s="20">
        <v>29</v>
      </c>
      <c r="C41" s="21" t="s">
        <v>69</v>
      </c>
      <c r="D41" s="21" t="s">
        <v>70</v>
      </c>
      <c r="E41" s="53">
        <v>672338232.11650002</v>
      </c>
      <c r="F41" s="43">
        <v>177870969</v>
      </c>
      <c r="G41" s="43">
        <v>180879031</v>
      </c>
      <c r="H41" s="43">
        <v>156727000</v>
      </c>
      <c r="I41" s="43">
        <v>172835941</v>
      </c>
      <c r="J41" s="42">
        <f t="shared" si="0"/>
        <v>688312941</v>
      </c>
      <c r="K41" s="52">
        <f t="shared" si="1"/>
        <v>15974708.88349998</v>
      </c>
      <c r="L41" s="22">
        <f t="shared" si="2"/>
        <v>102.37599293337999</v>
      </c>
    </row>
    <row r="42" spans="1:12" s="19" customFormat="1" ht="13.5" customHeight="1" x14ac:dyDescent="0.3">
      <c r="A42" s="20">
        <v>33</v>
      </c>
      <c r="B42" s="20">
        <v>29</v>
      </c>
      <c r="C42" s="21" t="s">
        <v>71</v>
      </c>
      <c r="D42" s="21" t="s">
        <v>72</v>
      </c>
      <c r="E42" s="53">
        <v>2660466408.3889999</v>
      </c>
      <c r="F42" s="43">
        <v>702223532</v>
      </c>
      <c r="G42" s="43">
        <v>717364468</v>
      </c>
      <c r="H42" s="43">
        <v>620172000</v>
      </c>
      <c r="I42" s="43">
        <v>683436288</v>
      </c>
      <c r="J42" s="42">
        <f t="shared" si="0"/>
        <v>2723196288</v>
      </c>
      <c r="K42" s="52">
        <f t="shared" si="1"/>
        <v>62729879.611000061</v>
      </c>
      <c r="L42" s="22">
        <f t="shared" si="2"/>
        <v>102.35785272135742</v>
      </c>
    </row>
    <row r="43" spans="1:12" s="19" customFormat="1" ht="13.5" customHeight="1" x14ac:dyDescent="0.3">
      <c r="A43" s="20">
        <v>34</v>
      </c>
      <c r="B43" s="20">
        <v>29</v>
      </c>
      <c r="C43" s="21" t="s">
        <v>73</v>
      </c>
      <c r="D43" s="21" t="s">
        <v>74</v>
      </c>
      <c r="E43" s="53">
        <v>2029609595.3735001</v>
      </c>
      <c r="F43" s="43">
        <v>536955544</v>
      </c>
      <c r="G43" s="43">
        <v>546023456</v>
      </c>
      <c r="H43" s="43">
        <v>473113500</v>
      </c>
      <c r="I43" s="43">
        <v>528005024</v>
      </c>
      <c r="J43" s="42">
        <f t="shared" si="0"/>
        <v>2084097524</v>
      </c>
      <c r="K43" s="52">
        <f t="shared" si="1"/>
        <v>54487928.626499891</v>
      </c>
      <c r="L43" s="22">
        <f t="shared" si="2"/>
        <v>102.68465072054769</v>
      </c>
    </row>
    <row r="44" spans="1:12" s="19" customFormat="1" ht="13.5" customHeight="1" x14ac:dyDescent="0.3">
      <c r="A44" s="20">
        <v>35</v>
      </c>
      <c r="B44" s="20">
        <v>29</v>
      </c>
      <c r="C44" s="24" t="s">
        <v>75</v>
      </c>
      <c r="D44" s="24" t="s">
        <v>76</v>
      </c>
      <c r="E44" s="54">
        <v>1581124492.4725001</v>
      </c>
      <c r="F44" s="43">
        <v>493163771</v>
      </c>
      <c r="G44" s="43">
        <v>448203729</v>
      </c>
      <c r="H44" s="43">
        <v>399009000</v>
      </c>
      <c r="I44" s="43">
        <v>539923636</v>
      </c>
      <c r="J44" s="42">
        <f t="shared" si="0"/>
        <v>1880300136</v>
      </c>
      <c r="K44" s="52">
        <f t="shared" si="1"/>
        <v>299175643.52749991</v>
      </c>
      <c r="L44" s="22">
        <f t="shared" si="2"/>
        <v>118.92170065999426</v>
      </c>
    </row>
    <row r="45" spans="1:12" s="19" customFormat="1" x14ac:dyDescent="0.3">
      <c r="A45" s="48"/>
      <c r="B45" s="48"/>
      <c r="C45" s="49"/>
      <c r="D45" s="29" t="s">
        <v>77</v>
      </c>
      <c r="E45" s="55">
        <f>SUM(E10:E44)</f>
        <v>61411857702.502998</v>
      </c>
      <c r="F45" s="40">
        <f t="shared" ref="F45" si="5">SUM(F10:F44)</f>
        <v>17596127289</v>
      </c>
      <c r="G45" s="40">
        <f>SUM(G10:G44)</f>
        <v>16959354212</v>
      </c>
      <c r="H45" s="40">
        <f>SUM(H10:H44)</f>
        <v>13889649936</v>
      </c>
      <c r="I45" s="40">
        <f>SUM(I10:I44)</f>
        <v>15568811420</v>
      </c>
      <c r="J45" s="40">
        <f t="shared" si="0"/>
        <v>64013942857</v>
      </c>
      <c r="K45" s="40">
        <f t="shared" ref="K45" si="6">(E45-J45)</f>
        <v>-2602085154.4970016</v>
      </c>
      <c r="L45" s="25">
        <f t="shared" si="2"/>
        <v>104.23710542531096</v>
      </c>
    </row>
    <row r="46" spans="1:12" s="19" customFormat="1" x14ac:dyDescent="0.3">
      <c r="A46" s="17" t="s">
        <v>78</v>
      </c>
      <c r="B46" s="26"/>
      <c r="C46" s="27"/>
      <c r="D46" s="27"/>
      <c r="E46" s="56"/>
      <c r="F46" s="44"/>
      <c r="G46" s="44"/>
      <c r="H46" s="44"/>
      <c r="I46" s="28"/>
      <c r="J46" s="44"/>
      <c r="K46" s="44"/>
      <c r="L46" s="28"/>
    </row>
    <row r="47" spans="1:12" s="19" customFormat="1" x14ac:dyDescent="0.3">
      <c r="A47" s="20">
        <v>36</v>
      </c>
      <c r="B47" s="20">
        <v>1</v>
      </c>
      <c r="C47" s="21" t="s">
        <v>19</v>
      </c>
      <c r="D47" s="21" t="s">
        <v>114</v>
      </c>
      <c r="E47" s="63">
        <v>17935007</v>
      </c>
      <c r="F47" s="43">
        <v>4754000</v>
      </c>
      <c r="G47" s="43">
        <v>4846000</v>
      </c>
      <c r="H47" s="43">
        <v>4200000</v>
      </c>
      <c r="I47" s="22">
        <v>4135007</v>
      </c>
      <c r="J47" s="64">
        <f t="shared" ref="J47" si="7">SUM(F47:I47)</f>
        <v>17935007</v>
      </c>
      <c r="K47" s="43">
        <f>+J47-E47</f>
        <v>0</v>
      </c>
      <c r="L47" s="22">
        <f t="shared" ref="L47" si="8">(J47*100/E47)</f>
        <v>100</v>
      </c>
    </row>
    <row r="48" spans="1:12" s="19" customFormat="1" ht="13.5" customHeight="1" x14ac:dyDescent="0.3">
      <c r="A48" s="20">
        <v>37</v>
      </c>
      <c r="B48" s="20">
        <v>2</v>
      </c>
      <c r="C48" s="21" t="s">
        <v>25</v>
      </c>
      <c r="D48" s="21" t="s">
        <v>79</v>
      </c>
      <c r="E48" s="63">
        <v>301339579.09799999</v>
      </c>
      <c r="F48" s="43">
        <v>86594000</v>
      </c>
      <c r="G48" s="43">
        <v>99119000</v>
      </c>
      <c r="H48" s="43">
        <v>69312000</v>
      </c>
      <c r="I48" s="22">
        <v>46314579</v>
      </c>
      <c r="J48" s="64">
        <f t="shared" si="0"/>
        <v>301339579</v>
      </c>
      <c r="K48" s="43">
        <f t="shared" ref="K48:K69" si="9">+J48-E48</f>
        <v>-9.7999989986419678E-2</v>
      </c>
      <c r="L48" s="22">
        <f t="shared" si="2"/>
        <v>99.999999967478558</v>
      </c>
    </row>
    <row r="49" spans="1:12" s="19" customFormat="1" ht="13.5" customHeight="1" x14ac:dyDescent="0.3">
      <c r="A49" s="20">
        <v>38</v>
      </c>
      <c r="B49" s="20">
        <v>3</v>
      </c>
      <c r="C49" s="21" t="s">
        <v>27</v>
      </c>
      <c r="D49" s="21" t="s">
        <v>80</v>
      </c>
      <c r="E49" s="63">
        <v>4066230.2080000001</v>
      </c>
      <c r="F49" s="43">
        <v>1073000</v>
      </c>
      <c r="G49" s="43">
        <v>1094000</v>
      </c>
      <c r="H49" s="43">
        <v>948000</v>
      </c>
      <c r="I49" s="22">
        <v>951230</v>
      </c>
      <c r="J49" s="64">
        <f t="shared" si="0"/>
        <v>4066230</v>
      </c>
      <c r="K49" s="43">
        <f t="shared" si="9"/>
        <v>-0.20800000010058284</v>
      </c>
      <c r="L49" s="22">
        <f t="shared" si="2"/>
        <v>99.999994884696889</v>
      </c>
    </row>
    <row r="50" spans="1:12" s="19" customFormat="1" ht="13.5" customHeight="1" x14ac:dyDescent="0.3">
      <c r="A50" s="20">
        <v>39</v>
      </c>
      <c r="B50" s="20">
        <v>4</v>
      </c>
      <c r="C50" s="21" t="s">
        <v>40</v>
      </c>
      <c r="D50" s="21" t="s">
        <v>81</v>
      </c>
      <c r="E50" s="63">
        <v>43009043.636</v>
      </c>
      <c r="F50" s="43">
        <v>11361000</v>
      </c>
      <c r="G50" s="43">
        <v>11578000</v>
      </c>
      <c r="H50" s="43">
        <v>10035000</v>
      </c>
      <c r="I50" s="22">
        <v>10035044</v>
      </c>
      <c r="J50" s="64">
        <f t="shared" si="0"/>
        <v>43009044</v>
      </c>
      <c r="K50" s="43">
        <f t="shared" si="9"/>
        <v>0.36400000005960464</v>
      </c>
      <c r="L50" s="22">
        <f t="shared" si="2"/>
        <v>100.00000084633363</v>
      </c>
    </row>
    <row r="51" spans="1:12" s="19" customFormat="1" ht="13.5" customHeight="1" x14ac:dyDescent="0.3">
      <c r="A51" s="20">
        <v>40</v>
      </c>
      <c r="B51" s="20">
        <v>5</v>
      </c>
      <c r="C51" s="21" t="s">
        <v>40</v>
      </c>
      <c r="D51" s="21" t="s">
        <v>82</v>
      </c>
      <c r="E51" s="63">
        <v>76413608.017499998</v>
      </c>
      <c r="F51" s="43">
        <v>20183000</v>
      </c>
      <c r="G51" s="43">
        <v>20571000</v>
      </c>
      <c r="H51" s="43">
        <v>17831000</v>
      </c>
      <c r="I51" s="22">
        <v>17828608</v>
      </c>
      <c r="J51" s="64">
        <f t="shared" si="0"/>
        <v>76413608</v>
      </c>
      <c r="K51" s="43">
        <f t="shared" si="9"/>
        <v>-1.7499998211860657E-2</v>
      </c>
      <c r="L51" s="22">
        <f t="shared" si="2"/>
        <v>99.999999977098327</v>
      </c>
    </row>
    <row r="52" spans="1:12" s="19" customFormat="1" ht="13.5" customHeight="1" x14ac:dyDescent="0.3">
      <c r="A52" s="20">
        <v>41</v>
      </c>
      <c r="B52" s="20">
        <v>6</v>
      </c>
      <c r="C52" s="21" t="s">
        <v>40</v>
      </c>
      <c r="D52" s="21" t="s">
        <v>83</v>
      </c>
      <c r="E52" s="63">
        <v>19103402.2535</v>
      </c>
      <c r="F52" s="43">
        <v>5046000</v>
      </c>
      <c r="G52" s="43">
        <v>5142000</v>
      </c>
      <c r="H52" s="43">
        <v>4457000</v>
      </c>
      <c r="I52" s="22">
        <v>4458402</v>
      </c>
      <c r="J52" s="64">
        <f t="shared" si="0"/>
        <v>19103402</v>
      </c>
      <c r="K52" s="43">
        <f t="shared" si="9"/>
        <v>-0.25349999964237213</v>
      </c>
      <c r="L52" s="22">
        <f t="shared" si="2"/>
        <v>99.999998673011248</v>
      </c>
    </row>
    <row r="53" spans="1:12" s="19" customFormat="1" ht="13.5" customHeight="1" x14ac:dyDescent="0.3">
      <c r="A53" s="20">
        <v>42</v>
      </c>
      <c r="B53" s="20">
        <v>7</v>
      </c>
      <c r="C53" s="21" t="s">
        <v>42</v>
      </c>
      <c r="D53" s="21" t="s">
        <v>84</v>
      </c>
      <c r="E53" s="63">
        <v>38717444.987999998</v>
      </c>
      <c r="F53" s="43">
        <v>10225000</v>
      </c>
      <c r="G53" s="43">
        <v>10423000</v>
      </c>
      <c r="H53" s="43">
        <v>9035000</v>
      </c>
      <c r="I53" s="22">
        <v>9034445</v>
      </c>
      <c r="J53" s="64">
        <f t="shared" si="0"/>
        <v>38717445</v>
      </c>
      <c r="K53" s="43">
        <f t="shared" si="9"/>
        <v>1.2000001966953278E-2</v>
      </c>
      <c r="L53" s="22">
        <f t="shared" si="2"/>
        <v>100.00000003099379</v>
      </c>
    </row>
    <row r="54" spans="1:12" s="19" customFormat="1" ht="13.5" customHeight="1" x14ac:dyDescent="0.3">
      <c r="A54" s="20">
        <v>43</v>
      </c>
      <c r="B54" s="20">
        <v>8</v>
      </c>
      <c r="C54" s="21" t="s">
        <v>44</v>
      </c>
      <c r="D54" s="21" t="s">
        <v>115</v>
      </c>
      <c r="E54" s="63">
        <v>6147602.8174999999</v>
      </c>
      <c r="F54" s="43">
        <v>1625000</v>
      </c>
      <c r="G54" s="43">
        <v>1655000</v>
      </c>
      <c r="H54" s="43">
        <v>1435000</v>
      </c>
      <c r="I54" s="22">
        <v>1432603</v>
      </c>
      <c r="J54" s="64">
        <f t="shared" si="0"/>
        <v>6147603</v>
      </c>
      <c r="K54" s="43">
        <f t="shared" si="9"/>
        <v>0.18250000011175871</v>
      </c>
      <c r="L54" s="22">
        <f t="shared" si="2"/>
        <v>100.00000296863681</v>
      </c>
    </row>
    <row r="55" spans="1:12" s="19" customFormat="1" ht="13.5" customHeight="1" x14ac:dyDescent="0.3">
      <c r="A55" s="20">
        <v>44</v>
      </c>
      <c r="B55" s="20">
        <v>9</v>
      </c>
      <c r="C55" s="21" t="s">
        <v>50</v>
      </c>
      <c r="D55" s="21" t="s">
        <v>85</v>
      </c>
      <c r="E55" s="63">
        <v>85078196.444000006</v>
      </c>
      <c r="F55" s="43">
        <v>22474000</v>
      </c>
      <c r="G55" s="43">
        <v>22904000</v>
      </c>
      <c r="H55" s="43">
        <v>19852000</v>
      </c>
      <c r="I55" s="22">
        <v>19848196</v>
      </c>
      <c r="J55" s="64">
        <f t="shared" si="0"/>
        <v>85078196</v>
      </c>
      <c r="K55" s="43">
        <f t="shared" si="9"/>
        <v>-0.4440000057220459</v>
      </c>
      <c r="L55" s="22">
        <f t="shared" si="2"/>
        <v>99.999999478127151</v>
      </c>
    </row>
    <row r="56" spans="1:12" s="19" customFormat="1" ht="13.5" customHeight="1" x14ac:dyDescent="0.3">
      <c r="A56" s="20">
        <v>45</v>
      </c>
      <c r="B56" s="20">
        <v>10</v>
      </c>
      <c r="C56" s="21" t="s">
        <v>50</v>
      </c>
      <c r="D56" s="21" t="s">
        <v>86</v>
      </c>
      <c r="E56" s="63">
        <v>79960718.525999993</v>
      </c>
      <c r="F56" s="43">
        <v>21121000</v>
      </c>
      <c r="G56" s="43">
        <v>21525000</v>
      </c>
      <c r="H56" s="43">
        <v>18659000</v>
      </c>
      <c r="I56" s="22">
        <v>18655717</v>
      </c>
      <c r="J56" s="64">
        <f t="shared" si="0"/>
        <v>79960717</v>
      </c>
      <c r="K56" s="43">
        <f t="shared" si="9"/>
        <v>-1.5259999930858612</v>
      </c>
      <c r="L56" s="22">
        <f t="shared" si="2"/>
        <v>99.999998091562929</v>
      </c>
    </row>
    <row r="57" spans="1:12" s="19" customFormat="1" ht="13.5" customHeight="1" x14ac:dyDescent="0.3">
      <c r="A57" s="20">
        <v>46</v>
      </c>
      <c r="B57" s="20">
        <v>11</v>
      </c>
      <c r="C57" s="21" t="s">
        <v>50</v>
      </c>
      <c r="D57" s="21" t="s">
        <v>87</v>
      </c>
      <c r="E57" s="63">
        <v>21871689.218499999</v>
      </c>
      <c r="F57" s="43">
        <v>5777000</v>
      </c>
      <c r="G57" s="43">
        <v>5887000</v>
      </c>
      <c r="H57" s="43">
        <v>5104000</v>
      </c>
      <c r="I57" s="22">
        <v>5103689</v>
      </c>
      <c r="J57" s="64">
        <f t="shared" si="0"/>
        <v>21871689</v>
      </c>
      <c r="K57" s="43">
        <f t="shared" si="9"/>
        <v>-0.21849999949336052</v>
      </c>
      <c r="L57" s="22">
        <f t="shared" si="2"/>
        <v>99.999999000991664</v>
      </c>
    </row>
    <row r="58" spans="1:12" s="18" customFormat="1" ht="13.5" customHeight="1" x14ac:dyDescent="0.3">
      <c r="A58" s="20">
        <v>47</v>
      </c>
      <c r="B58" s="20">
        <v>12</v>
      </c>
      <c r="C58" s="21" t="s">
        <v>50</v>
      </c>
      <c r="D58" s="21" t="s">
        <v>88</v>
      </c>
      <c r="E58" s="63">
        <v>9623001.1999999993</v>
      </c>
      <c r="F58" s="43">
        <v>2541000</v>
      </c>
      <c r="G58" s="43">
        <v>2590000</v>
      </c>
      <c r="H58" s="43">
        <v>2244000</v>
      </c>
      <c r="I58" s="22">
        <v>2248001</v>
      </c>
      <c r="J58" s="64">
        <f t="shared" si="0"/>
        <v>9623001</v>
      </c>
      <c r="K58" s="43">
        <f t="shared" si="9"/>
        <v>-0.19999999925494194</v>
      </c>
      <c r="L58" s="22">
        <f t="shared" si="2"/>
        <v>99.999997921646326</v>
      </c>
    </row>
    <row r="59" spans="1:12" s="18" customFormat="1" ht="13.5" customHeight="1" x14ac:dyDescent="0.3">
      <c r="A59" s="20">
        <v>48</v>
      </c>
      <c r="B59" s="20">
        <v>13</v>
      </c>
      <c r="C59" s="21" t="s">
        <v>50</v>
      </c>
      <c r="D59" s="21" t="s">
        <v>89</v>
      </c>
      <c r="E59" s="63">
        <v>12702530.989</v>
      </c>
      <c r="F59" s="43">
        <v>3355000</v>
      </c>
      <c r="G59" s="43">
        <v>3420000</v>
      </c>
      <c r="H59" s="43">
        <v>2964000</v>
      </c>
      <c r="I59" s="22">
        <v>2963531</v>
      </c>
      <c r="J59" s="64">
        <f t="shared" si="0"/>
        <v>12702531</v>
      </c>
      <c r="K59" s="43">
        <f t="shared" si="9"/>
        <v>1.0999999940395355E-2</v>
      </c>
      <c r="L59" s="22">
        <f t="shared" si="2"/>
        <v>100.00000008659691</v>
      </c>
    </row>
    <row r="60" spans="1:12" s="18" customFormat="1" ht="13.5" customHeight="1" x14ac:dyDescent="0.3">
      <c r="A60" s="20">
        <v>49</v>
      </c>
      <c r="B60" s="20">
        <v>14</v>
      </c>
      <c r="C60" s="21" t="s">
        <v>50</v>
      </c>
      <c r="D60" s="21" t="s">
        <v>90</v>
      </c>
      <c r="E60" s="63">
        <v>10141457.2305</v>
      </c>
      <c r="F60" s="43">
        <v>2679000</v>
      </c>
      <c r="G60" s="43">
        <v>2729000</v>
      </c>
      <c r="H60" s="43">
        <v>2367000</v>
      </c>
      <c r="I60" s="22">
        <v>2366457</v>
      </c>
      <c r="J60" s="64">
        <f t="shared" si="0"/>
        <v>10141457</v>
      </c>
      <c r="K60" s="43">
        <f t="shared" si="9"/>
        <v>-0.23049999959766865</v>
      </c>
      <c r="L60" s="22">
        <f t="shared" si="2"/>
        <v>99.999997727151097</v>
      </c>
    </row>
    <row r="61" spans="1:12" s="18" customFormat="1" ht="13.5" customHeight="1" x14ac:dyDescent="0.3">
      <c r="A61" s="20">
        <v>50</v>
      </c>
      <c r="B61" s="20">
        <v>15</v>
      </c>
      <c r="C61" s="21" t="s">
        <v>50</v>
      </c>
      <c r="D61" s="21" t="s">
        <v>91</v>
      </c>
      <c r="E61" s="63">
        <v>10141457.2305</v>
      </c>
      <c r="F61" s="43">
        <v>2679000</v>
      </c>
      <c r="G61" s="43">
        <v>2729000</v>
      </c>
      <c r="H61" s="43">
        <v>2367000</v>
      </c>
      <c r="I61" s="22">
        <v>2366457</v>
      </c>
      <c r="J61" s="64">
        <f t="shared" si="0"/>
        <v>10141457</v>
      </c>
      <c r="K61" s="43">
        <f t="shared" si="9"/>
        <v>-0.23049999959766865</v>
      </c>
      <c r="L61" s="22">
        <f t="shared" si="2"/>
        <v>99.999997727151097</v>
      </c>
    </row>
    <row r="62" spans="1:12" s="18" customFormat="1" ht="28.5" customHeight="1" x14ac:dyDescent="0.3">
      <c r="A62" s="20">
        <v>51</v>
      </c>
      <c r="B62" s="20">
        <v>16</v>
      </c>
      <c r="C62" s="21" t="s">
        <v>52</v>
      </c>
      <c r="D62" s="21" t="s">
        <v>92</v>
      </c>
      <c r="E62" s="63">
        <v>16349062.3025</v>
      </c>
      <c r="F62" s="43">
        <v>4685000</v>
      </c>
      <c r="G62" s="43">
        <v>4401000</v>
      </c>
      <c r="H62" s="43">
        <v>3447000</v>
      </c>
      <c r="I62" s="22">
        <v>3816062</v>
      </c>
      <c r="J62" s="64">
        <f t="shared" si="0"/>
        <v>16349062</v>
      </c>
      <c r="K62" s="43">
        <f t="shared" si="9"/>
        <v>-0.30250000022351742</v>
      </c>
      <c r="L62" s="22">
        <f t="shared" si="2"/>
        <v>99.999998149740975</v>
      </c>
    </row>
    <row r="63" spans="1:12" s="18" customFormat="1" ht="25.5" customHeight="1" x14ac:dyDescent="0.3">
      <c r="A63" s="20">
        <v>52</v>
      </c>
      <c r="B63" s="20">
        <v>17</v>
      </c>
      <c r="C63" s="21" t="s">
        <v>52</v>
      </c>
      <c r="D63" s="21" t="s">
        <v>93</v>
      </c>
      <c r="E63" s="63">
        <v>16349062.3025</v>
      </c>
      <c r="F63" s="43">
        <v>4685000</v>
      </c>
      <c r="G63" s="43">
        <v>4401000</v>
      </c>
      <c r="H63" s="43">
        <v>3447000</v>
      </c>
      <c r="I63" s="22">
        <v>3816062</v>
      </c>
      <c r="J63" s="64">
        <f t="shared" si="0"/>
        <v>16349062</v>
      </c>
      <c r="K63" s="43">
        <f t="shared" si="9"/>
        <v>-0.30250000022351742</v>
      </c>
      <c r="L63" s="22">
        <f t="shared" si="2"/>
        <v>99.999998149740975</v>
      </c>
    </row>
    <row r="64" spans="1:12" s="18" customFormat="1" ht="13.5" customHeight="1" x14ac:dyDescent="0.3">
      <c r="A64" s="20">
        <v>53</v>
      </c>
      <c r="B64" s="20">
        <v>18</v>
      </c>
      <c r="C64" s="21" t="s">
        <v>56</v>
      </c>
      <c r="D64" s="21" t="s">
        <v>94</v>
      </c>
      <c r="E64" s="63">
        <v>62945467.075000003</v>
      </c>
      <c r="F64" s="43">
        <v>16628000</v>
      </c>
      <c r="G64" s="43">
        <v>16947000</v>
      </c>
      <c r="H64" s="43">
        <v>14689000</v>
      </c>
      <c r="I64" s="22">
        <v>14681467</v>
      </c>
      <c r="J64" s="64">
        <f t="shared" si="0"/>
        <v>62945467</v>
      </c>
      <c r="K64" s="43">
        <f t="shared" si="9"/>
        <v>-7.5000002980232239E-2</v>
      </c>
      <c r="L64" s="22">
        <f t="shared" si="2"/>
        <v>99.999999880849245</v>
      </c>
    </row>
    <row r="65" spans="1:12" s="18" customFormat="1" ht="13.5" customHeight="1" x14ac:dyDescent="0.3">
      <c r="A65" s="20">
        <v>54</v>
      </c>
      <c r="B65" s="20">
        <v>19</v>
      </c>
      <c r="C65" s="21" t="s">
        <v>62</v>
      </c>
      <c r="D65" s="21" t="s">
        <v>95</v>
      </c>
      <c r="E65" s="63">
        <v>370418480.75349998</v>
      </c>
      <c r="F65" s="43">
        <v>97841000</v>
      </c>
      <c r="G65" s="43">
        <v>99717000</v>
      </c>
      <c r="H65" s="43">
        <v>86430000</v>
      </c>
      <c r="I65" s="22">
        <v>86430481</v>
      </c>
      <c r="J65" s="64">
        <f t="shared" si="0"/>
        <v>370418481</v>
      </c>
      <c r="K65" s="43">
        <f t="shared" si="9"/>
        <v>0.24650001525878906</v>
      </c>
      <c r="L65" s="22">
        <f t="shared" si="2"/>
        <v>100.00000006654636</v>
      </c>
    </row>
    <row r="66" spans="1:12" s="18" customFormat="1" ht="13.5" customHeight="1" x14ac:dyDescent="0.3">
      <c r="A66" s="20">
        <v>55</v>
      </c>
      <c r="B66" s="20">
        <v>20</v>
      </c>
      <c r="C66" s="21" t="s">
        <v>62</v>
      </c>
      <c r="D66" s="21" t="s">
        <v>96</v>
      </c>
      <c r="E66" s="63">
        <v>13424552.0395</v>
      </c>
      <c r="F66" s="43">
        <v>3545000</v>
      </c>
      <c r="G66" s="43">
        <v>3613000</v>
      </c>
      <c r="H66" s="43">
        <v>3133000</v>
      </c>
      <c r="I66" s="22">
        <v>3133552</v>
      </c>
      <c r="J66" s="64">
        <f t="shared" si="0"/>
        <v>13424552</v>
      </c>
      <c r="K66" s="43">
        <f t="shared" si="9"/>
        <v>-3.9499999955296516E-2</v>
      </c>
      <c r="L66" s="22">
        <f t="shared" si="2"/>
        <v>99.999999705762988</v>
      </c>
    </row>
    <row r="67" spans="1:12" s="18" customFormat="1" ht="13.5" customHeight="1" x14ac:dyDescent="0.3">
      <c r="A67" s="20">
        <v>56</v>
      </c>
      <c r="B67" s="20">
        <v>21</v>
      </c>
      <c r="C67" s="21" t="s">
        <v>62</v>
      </c>
      <c r="D67" s="21" t="s">
        <v>97</v>
      </c>
      <c r="E67" s="63">
        <v>18055967.1525</v>
      </c>
      <c r="F67" s="43">
        <v>4770000</v>
      </c>
      <c r="G67" s="43">
        <v>4861000</v>
      </c>
      <c r="H67" s="43">
        <v>4212000</v>
      </c>
      <c r="I67" s="22">
        <v>4212967</v>
      </c>
      <c r="J67" s="64">
        <f t="shared" si="0"/>
        <v>18055967</v>
      </c>
      <c r="K67" s="43">
        <f t="shared" si="9"/>
        <v>-0.15249999985098839</v>
      </c>
      <c r="L67" s="22">
        <f t="shared" si="2"/>
        <v>99.99999915540387</v>
      </c>
    </row>
    <row r="68" spans="1:12" s="18" customFormat="1" ht="13.5" customHeight="1" x14ac:dyDescent="0.3">
      <c r="A68" s="20">
        <v>57</v>
      </c>
      <c r="B68" s="20">
        <v>22</v>
      </c>
      <c r="C68" s="21" t="s">
        <v>65</v>
      </c>
      <c r="D68" s="21" t="s">
        <v>98</v>
      </c>
      <c r="E68" s="63">
        <v>85407212.841999993</v>
      </c>
      <c r="F68" s="43">
        <v>22560000</v>
      </c>
      <c r="G68" s="43">
        <v>22991000</v>
      </c>
      <c r="H68" s="43">
        <v>19927000</v>
      </c>
      <c r="I68" s="22">
        <v>19929213</v>
      </c>
      <c r="J68" s="64">
        <f t="shared" si="0"/>
        <v>85407213</v>
      </c>
      <c r="K68" s="43">
        <f t="shared" si="9"/>
        <v>0.15800000727176666</v>
      </c>
      <c r="L68" s="22">
        <f t="shared" si="2"/>
        <v>100.0000001849961</v>
      </c>
    </row>
    <row r="69" spans="1:12" ht="13.5" customHeight="1" x14ac:dyDescent="0.3">
      <c r="A69" s="20">
        <v>58</v>
      </c>
      <c r="B69" s="20">
        <v>23</v>
      </c>
      <c r="C69" s="24" t="s">
        <v>73</v>
      </c>
      <c r="D69" s="24" t="s">
        <v>99</v>
      </c>
      <c r="E69" s="63">
        <v>15527946.3025</v>
      </c>
      <c r="F69" s="43">
        <v>4102000</v>
      </c>
      <c r="G69" s="43">
        <v>4180000</v>
      </c>
      <c r="H69" s="43">
        <v>3623000</v>
      </c>
      <c r="I69" s="22">
        <v>3622946</v>
      </c>
      <c r="J69" s="64">
        <f t="shared" si="0"/>
        <v>15527946</v>
      </c>
      <c r="K69" s="43">
        <f t="shared" si="9"/>
        <v>-0.30250000022351742</v>
      </c>
      <c r="L69" s="22">
        <f t="shared" si="2"/>
        <v>99.999998051899496</v>
      </c>
    </row>
    <row r="70" spans="1:12" x14ac:dyDescent="0.3">
      <c r="A70" s="48"/>
      <c r="B70" s="48"/>
      <c r="C70" s="49"/>
      <c r="D70" s="29" t="s">
        <v>100</v>
      </c>
      <c r="E70" s="57">
        <f>SUM(E47:E69)</f>
        <v>1334728719.6269999</v>
      </c>
      <c r="F70" s="41">
        <f>SUM(F47:F69)</f>
        <v>360303000</v>
      </c>
      <c r="G70" s="41">
        <f>SUM(G47:G69)</f>
        <v>377323000</v>
      </c>
      <c r="H70" s="41">
        <f>SUM(H47:H69)</f>
        <v>309718000</v>
      </c>
      <c r="I70" s="41">
        <f>SUM(I47:I69)</f>
        <v>287384716</v>
      </c>
      <c r="J70" s="41">
        <f t="shared" si="0"/>
        <v>1334728716</v>
      </c>
      <c r="K70" s="41">
        <f>+J70-E70</f>
        <v>-3.6269998550415039</v>
      </c>
      <c r="L70" s="41">
        <f t="shared" si="2"/>
        <v>99.999999728259397</v>
      </c>
    </row>
    <row r="71" spans="1:12" x14ac:dyDescent="0.3">
      <c r="A71" s="50"/>
      <c r="B71" s="50"/>
      <c r="C71" s="51"/>
      <c r="D71" s="29" t="s">
        <v>101</v>
      </c>
      <c r="E71" s="57">
        <f>(E70+E45)</f>
        <v>62746586422.129997</v>
      </c>
      <c r="F71" s="41">
        <f>(F70+F45)</f>
        <v>17956430289</v>
      </c>
      <c r="G71" s="41">
        <f>(G70+G45)</f>
        <v>17336677212</v>
      </c>
      <c r="H71" s="41">
        <f>(H70+H45)</f>
        <v>14199367936</v>
      </c>
      <c r="I71" s="41">
        <f>(I70+I45)</f>
        <v>15856196136</v>
      </c>
      <c r="J71" s="41">
        <f t="shared" si="0"/>
        <v>65348671573</v>
      </c>
      <c r="K71" s="41">
        <f>+J71-E71</f>
        <v>2602085150.8700027</v>
      </c>
      <c r="L71" s="30">
        <f t="shared" si="2"/>
        <v>104.14697483838304</v>
      </c>
    </row>
    <row r="72" spans="1:12" x14ac:dyDescent="0.3">
      <c r="A72" s="17" t="s">
        <v>102</v>
      </c>
      <c r="B72" s="31"/>
      <c r="C72" s="32"/>
      <c r="D72" s="33"/>
      <c r="E72" s="58"/>
      <c r="F72" s="46"/>
      <c r="G72" s="46"/>
      <c r="H72" s="45"/>
      <c r="J72" s="45"/>
      <c r="K72" s="45"/>
      <c r="L72" s="34"/>
    </row>
    <row r="73" spans="1:12" ht="13.5" customHeight="1" x14ac:dyDescent="0.3">
      <c r="A73" s="35">
        <v>59</v>
      </c>
      <c r="B73" s="35">
        <v>1</v>
      </c>
      <c r="C73" s="36" t="s">
        <v>25</v>
      </c>
      <c r="D73" s="36" t="s">
        <v>103</v>
      </c>
      <c r="E73" s="53">
        <v>31856910.1965</v>
      </c>
      <c r="F73" s="43">
        <v>8416000</v>
      </c>
      <c r="G73" s="43">
        <v>8576000</v>
      </c>
      <c r="H73" s="43">
        <v>7434000</v>
      </c>
      <c r="I73" s="43">
        <v>7430910</v>
      </c>
      <c r="J73" s="42">
        <f t="shared" si="0"/>
        <v>31856910</v>
      </c>
      <c r="K73" s="43">
        <f>+J73-E73</f>
        <v>-0.19649999961256981</v>
      </c>
      <c r="L73" s="22">
        <f t="shared" si="2"/>
        <v>99.999999383179357</v>
      </c>
    </row>
    <row r="74" spans="1:12" ht="13.5" customHeight="1" x14ac:dyDescent="0.3">
      <c r="A74" s="35">
        <v>60</v>
      </c>
      <c r="B74" s="35">
        <v>2</v>
      </c>
      <c r="C74" s="36" t="s">
        <v>34</v>
      </c>
      <c r="D74" s="36" t="s">
        <v>104</v>
      </c>
      <c r="E74" s="53">
        <v>10964650.933</v>
      </c>
      <c r="F74" s="43">
        <v>2897000</v>
      </c>
      <c r="G74" s="43">
        <v>2952000</v>
      </c>
      <c r="H74" s="43">
        <v>2559000</v>
      </c>
      <c r="I74" s="43">
        <v>4556651</v>
      </c>
      <c r="J74" s="42">
        <f t="shared" si="0"/>
        <v>12964651</v>
      </c>
      <c r="K74" s="43">
        <f t="shared" ref="K74:K82" si="10">+J74-E74</f>
        <v>2000000.0669999998</v>
      </c>
      <c r="L74" s="22">
        <f t="shared" si="2"/>
        <v>118.24043537018271</v>
      </c>
    </row>
    <row r="75" spans="1:12" ht="13.5" customHeight="1" x14ac:dyDescent="0.3">
      <c r="A75" s="35">
        <v>61</v>
      </c>
      <c r="B75" s="35">
        <v>3</v>
      </c>
      <c r="C75" s="36" t="s">
        <v>36</v>
      </c>
      <c r="D75" s="36" t="s">
        <v>105</v>
      </c>
      <c r="E75" s="53">
        <v>11844413.9475</v>
      </c>
      <c r="F75" s="43">
        <v>0</v>
      </c>
      <c r="G75" s="43">
        <v>3189000</v>
      </c>
      <c r="H75" s="43">
        <v>2764000</v>
      </c>
      <c r="I75" s="43">
        <f>2268414+3623000</f>
        <v>5891414</v>
      </c>
      <c r="J75" s="42">
        <f t="shared" si="0"/>
        <v>11844414</v>
      </c>
      <c r="K75" s="43">
        <f t="shared" si="10"/>
        <v>5.2500000223517418E-2</v>
      </c>
      <c r="L75" s="22">
        <f t="shared" si="2"/>
        <v>100.00000044324692</v>
      </c>
    </row>
    <row r="76" spans="1:12" ht="13.5" customHeight="1" x14ac:dyDescent="0.3">
      <c r="A76" s="35">
        <v>62</v>
      </c>
      <c r="B76" s="35">
        <v>4</v>
      </c>
      <c r="C76" s="36" t="s">
        <v>40</v>
      </c>
      <c r="D76" s="36" t="s">
        <v>106</v>
      </c>
      <c r="E76" s="53">
        <v>52370600.1065</v>
      </c>
      <c r="F76" s="43">
        <v>13834000</v>
      </c>
      <c r="G76" s="43">
        <v>14097000</v>
      </c>
      <c r="H76" s="43">
        <v>12219000</v>
      </c>
      <c r="I76" s="43">
        <v>12220600</v>
      </c>
      <c r="J76" s="42">
        <f t="shared" ref="J76:J83" si="11">SUM(F76:I76)</f>
        <v>52370600</v>
      </c>
      <c r="K76" s="43">
        <f t="shared" si="10"/>
        <v>-0.10649999976158142</v>
      </c>
      <c r="L76" s="22">
        <f t="shared" ref="L76:L83" si="12">(J76*100/E76)</f>
        <v>99.999999796641632</v>
      </c>
    </row>
    <row r="77" spans="1:12" ht="13.5" customHeight="1" x14ac:dyDescent="0.3">
      <c r="A77" s="35">
        <v>63</v>
      </c>
      <c r="B77" s="35">
        <v>5</v>
      </c>
      <c r="C77" s="36" t="s">
        <v>42</v>
      </c>
      <c r="D77" s="36" t="s">
        <v>107</v>
      </c>
      <c r="E77" s="53">
        <v>17861734.355</v>
      </c>
      <c r="F77" s="43">
        <v>4719000</v>
      </c>
      <c r="G77" s="43">
        <v>4808000</v>
      </c>
      <c r="H77" s="43">
        <v>4167000</v>
      </c>
      <c r="I77" s="43">
        <v>4167734</v>
      </c>
      <c r="J77" s="42">
        <f t="shared" si="11"/>
        <v>17861734</v>
      </c>
      <c r="K77" s="43">
        <f t="shared" si="10"/>
        <v>-0.35500000044703484</v>
      </c>
      <c r="L77" s="22">
        <f t="shared" si="12"/>
        <v>99.999998012511028</v>
      </c>
    </row>
    <row r="78" spans="1:12" ht="13.5" customHeight="1" x14ac:dyDescent="0.3">
      <c r="A78" s="35">
        <v>64</v>
      </c>
      <c r="B78" s="35">
        <v>6</v>
      </c>
      <c r="C78" s="36" t="s">
        <v>52</v>
      </c>
      <c r="D78" s="36" t="s">
        <v>108</v>
      </c>
      <c r="E78" s="53">
        <v>17871515.002500001</v>
      </c>
      <c r="F78" s="43">
        <v>5123000</v>
      </c>
      <c r="G78" s="43">
        <v>4810000</v>
      </c>
      <c r="H78" s="43">
        <v>3767000</v>
      </c>
      <c r="I78" s="43">
        <v>4171515</v>
      </c>
      <c r="J78" s="42">
        <f t="shared" si="11"/>
        <v>17871515</v>
      </c>
      <c r="K78" s="43">
        <f t="shared" si="10"/>
        <v>-2.5000013411045074E-3</v>
      </c>
      <c r="L78" s="22">
        <f t="shared" si="12"/>
        <v>99.999999986011247</v>
      </c>
    </row>
    <row r="79" spans="1:12" ht="13.5" customHeight="1" x14ac:dyDescent="0.3">
      <c r="A79" s="35">
        <v>65</v>
      </c>
      <c r="B79" s="35">
        <v>7</v>
      </c>
      <c r="C79" s="36" t="s">
        <v>56</v>
      </c>
      <c r="D79" s="36" t="s">
        <v>109</v>
      </c>
      <c r="E79" s="53">
        <v>13522299.721000001</v>
      </c>
      <c r="F79" s="43">
        <v>3572000</v>
      </c>
      <c r="G79" s="43">
        <v>3639000</v>
      </c>
      <c r="H79" s="43">
        <v>3155000</v>
      </c>
      <c r="I79" s="43">
        <v>3156300</v>
      </c>
      <c r="J79" s="42">
        <f t="shared" si="11"/>
        <v>13522300</v>
      </c>
      <c r="K79" s="43">
        <f t="shared" si="10"/>
        <v>0.27899999916553497</v>
      </c>
      <c r="L79" s="22">
        <f t="shared" si="12"/>
        <v>100.00000206325851</v>
      </c>
    </row>
    <row r="80" spans="1:12" ht="13.5" customHeight="1" x14ac:dyDescent="0.3">
      <c r="A80" s="35">
        <v>66</v>
      </c>
      <c r="B80" s="35">
        <v>8</v>
      </c>
      <c r="C80" s="36" t="s">
        <v>58</v>
      </c>
      <c r="D80" s="36" t="s">
        <v>110</v>
      </c>
      <c r="E80" s="53">
        <v>20053659.671</v>
      </c>
      <c r="F80" s="43">
        <v>5297000</v>
      </c>
      <c r="G80" s="43">
        <v>5399000</v>
      </c>
      <c r="H80" s="43">
        <v>4679000</v>
      </c>
      <c r="I80" s="43">
        <v>4678660</v>
      </c>
      <c r="J80" s="42">
        <f t="shared" si="11"/>
        <v>20053660</v>
      </c>
      <c r="K80" s="43">
        <f t="shared" si="10"/>
        <v>0.32899999991059303</v>
      </c>
      <c r="L80" s="22">
        <f t="shared" si="12"/>
        <v>100.0000016405983</v>
      </c>
    </row>
    <row r="81" spans="1:12" ht="13.5" customHeight="1" x14ac:dyDescent="0.3">
      <c r="A81" s="35">
        <v>67</v>
      </c>
      <c r="B81" s="35">
        <v>9</v>
      </c>
      <c r="C81" s="36" t="s">
        <v>60</v>
      </c>
      <c r="D81" s="36" t="s">
        <v>121</v>
      </c>
      <c r="E81" s="53">
        <v>43566824.545999996</v>
      </c>
      <c r="F81" s="43">
        <v>11507000</v>
      </c>
      <c r="G81" s="43">
        <v>11728000</v>
      </c>
      <c r="H81" s="43">
        <v>10167000</v>
      </c>
      <c r="I81" s="43">
        <v>15464825</v>
      </c>
      <c r="J81" s="42">
        <f t="shared" si="11"/>
        <v>48866825</v>
      </c>
      <c r="K81" s="43">
        <f t="shared" si="10"/>
        <v>5300000.4540000036</v>
      </c>
      <c r="L81" s="22">
        <f t="shared" si="12"/>
        <v>112.16522092034502</v>
      </c>
    </row>
    <row r="82" spans="1:12" ht="13.5" customHeight="1" x14ac:dyDescent="0.3">
      <c r="A82" s="35">
        <v>68</v>
      </c>
      <c r="B82" s="35">
        <v>10</v>
      </c>
      <c r="C82" s="36" t="s">
        <v>65</v>
      </c>
      <c r="D82" s="36" t="s">
        <v>111</v>
      </c>
      <c r="E82" s="53">
        <v>28036815.488499999</v>
      </c>
      <c r="F82" s="43">
        <v>7407000</v>
      </c>
      <c r="G82" s="43">
        <v>7549000</v>
      </c>
      <c r="H82" s="43">
        <v>6542000</v>
      </c>
      <c r="I82" s="43">
        <v>6538815</v>
      </c>
      <c r="J82" s="42">
        <f t="shared" si="11"/>
        <v>28036815</v>
      </c>
      <c r="K82" s="43">
        <f t="shared" si="10"/>
        <v>-0.48849999904632568</v>
      </c>
      <c r="L82" s="22">
        <f t="shared" si="12"/>
        <v>99.999998257648059</v>
      </c>
    </row>
    <row r="83" spans="1:12" x14ac:dyDescent="0.3">
      <c r="A83" s="48"/>
      <c r="B83" s="48"/>
      <c r="C83" s="49"/>
      <c r="D83" s="29" t="s">
        <v>112</v>
      </c>
      <c r="E83" s="57">
        <f>SUM(E73:E82)</f>
        <v>247949423.96750003</v>
      </c>
      <c r="F83" s="41">
        <f>SUM(F73:F82)</f>
        <v>62772000</v>
      </c>
      <c r="G83" s="41">
        <f t="shared" ref="G83:I83" si="13">SUM(G73:G82)</f>
        <v>66747000</v>
      </c>
      <c r="H83" s="41">
        <f t="shared" si="13"/>
        <v>57453000</v>
      </c>
      <c r="I83" s="41">
        <f t="shared" si="13"/>
        <v>68277424</v>
      </c>
      <c r="J83" s="41">
        <f t="shared" si="11"/>
        <v>255249424</v>
      </c>
      <c r="K83" s="41">
        <f>+J83-E83</f>
        <v>7300000.032499969</v>
      </c>
      <c r="L83" s="30">
        <f t="shared" si="12"/>
        <v>102.94414881700101</v>
      </c>
    </row>
    <row r="84" spans="1:12" ht="7.5" customHeight="1" x14ac:dyDescent="0.3">
      <c r="E84" s="59"/>
      <c r="F84" s="46"/>
      <c r="G84" s="46"/>
      <c r="H84" s="46"/>
      <c r="I84" s="38"/>
      <c r="J84" s="46"/>
      <c r="K84" s="46"/>
      <c r="L84" s="38"/>
    </row>
    <row r="85" spans="1:12" x14ac:dyDescent="0.3">
      <c r="A85" s="50"/>
      <c r="B85" s="50"/>
      <c r="C85" s="51"/>
      <c r="D85" s="29" t="s">
        <v>113</v>
      </c>
      <c r="E85" s="57">
        <f>+E71+E83</f>
        <v>62994535846.097496</v>
      </c>
      <c r="F85" s="41">
        <f>(F83+F71)</f>
        <v>18019202289</v>
      </c>
      <c r="G85" s="41">
        <f>(G83+G71)</f>
        <v>17403424212</v>
      </c>
      <c r="H85" s="41">
        <f>(H83+H71)</f>
        <v>14256820936</v>
      </c>
      <c r="I85" s="41">
        <f>(I83+I71)</f>
        <v>15924473560</v>
      </c>
      <c r="J85" s="41">
        <f t="shared" ref="J85" si="14">SUM(F85:I85)</f>
        <v>65603920997</v>
      </c>
      <c r="K85" s="41">
        <f>+J85-E85</f>
        <v>2609385150.902504</v>
      </c>
      <c r="L85" s="30">
        <f t="shared" ref="L85" si="15">(J85*100/E85)</f>
        <v>104.14224045920032</v>
      </c>
    </row>
    <row r="87" spans="1:12" x14ac:dyDescent="0.3">
      <c r="C87" s="39"/>
    </row>
    <row r="88" spans="1:12" ht="25.5" customHeight="1" x14ac:dyDescent="0.3">
      <c r="F88" s="46"/>
      <c r="J88" s="62"/>
    </row>
    <row r="91" spans="1:12" x14ac:dyDescent="0.3">
      <c r="J91" s="46"/>
    </row>
  </sheetData>
  <mergeCells count="10">
    <mergeCell ref="A4:L4"/>
    <mergeCell ref="A7:A8"/>
    <mergeCell ref="B7:B8"/>
    <mergeCell ref="C7:C8"/>
    <mergeCell ref="D7:D8"/>
    <mergeCell ref="E7:E8"/>
    <mergeCell ref="F7:I7"/>
    <mergeCell ref="J7:J8"/>
    <mergeCell ref="K7:K8"/>
    <mergeCell ref="L7:L8"/>
  </mergeCells>
  <printOptions horizontalCentered="1" verticalCentered="1"/>
  <pageMargins left="0.19685039370078741" right="0.15748031496062992" top="0.19685039370078741" bottom="0.23622047244094491" header="0.43307086614173229" footer="0.19685039370078741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Integración para Publicación</vt:lpstr>
      <vt:lpstr>'Integración para Publicación'!Área_de_impresión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RUIZ VELEZ</dc:creator>
  <cp:lastModifiedBy>Usuario de Windows</cp:lastModifiedBy>
  <cp:lastPrinted>2018-01-19T15:54:30Z</cp:lastPrinted>
  <dcterms:created xsi:type="dcterms:W3CDTF">2017-10-03T19:29:18Z</dcterms:created>
  <dcterms:modified xsi:type="dcterms:W3CDTF">2021-01-12T18:10:14Z</dcterms:modified>
</cp:coreProperties>
</file>